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.3 Worked Example" sheetId="1" r:id="rId4"/>
    <sheet state="visible" name="16.3 Solution" sheetId="2" r:id="rId5"/>
    <sheet state="visible" name="16.5 Worked Example" sheetId="3" r:id="rId6"/>
    <sheet state="visible" name="16.5 Solution" sheetId="4" r:id="rId7"/>
    <sheet state="visible" name="16.6 Worked Example" sheetId="5" r:id="rId8"/>
    <sheet state="visible" name="16.6 Solution (a)" sheetId="6" r:id="rId9"/>
    <sheet state="visible" name="16.6 Solution (b)" sheetId="7" r:id="rId10"/>
  </sheets>
  <definedNames/>
  <calcPr/>
  <extLst>
    <ext uri="GoogleSheetsCustomDataVersion2">
      <go:sheetsCustomData xmlns:go="http://customooxmlschemas.google.com/" r:id="rId11" roundtripDataChecksum="VtCFkCZ2N6eyGzqeRfPs2uBGcExZLBmaMqol0/iEOnU="/>
    </ext>
  </extLst>
</workbook>
</file>

<file path=xl/sharedStrings.xml><?xml version="1.0" encoding="utf-8"?>
<sst xmlns="http://schemas.openxmlformats.org/spreadsheetml/2006/main" count="86" uniqueCount="23">
  <si>
    <t>Chapter 16.3</t>
  </si>
  <si>
    <t>Worked Example</t>
  </si>
  <si>
    <t>Calculation of savings account balance at 31 December 2023</t>
  </si>
  <si>
    <t>Annual effective rate of interest</t>
  </si>
  <si>
    <t>Monthly effective rate of interest</t>
  </si>
  <si>
    <t>Initial balance of account</t>
  </si>
  <si>
    <t>Monthly payment amount</t>
  </si>
  <si>
    <t>Balance at 31 December 2023</t>
  </si>
  <si>
    <t>Month</t>
  </si>
  <si>
    <t>Balance before payment</t>
  </si>
  <si>
    <t>Payment</t>
  </si>
  <si>
    <t>Balance after payment</t>
  </si>
  <si>
    <t>Solution</t>
  </si>
  <si>
    <t>Chapter 16.5</t>
  </si>
  <si>
    <t>Calculation of savings account balance at 30 September 2023</t>
  </si>
  <si>
    <t>First monthly payment amount</t>
  </si>
  <si>
    <t>Monthly increase in payment</t>
  </si>
  <si>
    <t>Balance at 30 September 2023</t>
  </si>
  <si>
    <t>Chapter 16.6</t>
  </si>
  <si>
    <t>Calculation of savings account balance at 30 June 2024</t>
  </si>
  <si>
    <t>Balance at 30 June 2024</t>
  </si>
  <si>
    <t>Solution (a)</t>
  </si>
  <si>
    <t>Solution (b)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</si>
</sst>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7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b/>
      <u/>
      <sz val="12.0"/>
      <color theme="1"/>
      <name val="Avenir"/>
    </font>
    <font>
      <sz val="12.0"/>
      <color rgb="FF0070C0"/>
      <name val="Avenir"/>
    </font>
    <font>
      <b/>
      <i/>
      <sz val="10.0"/>
      <color theme="1"/>
      <name val="Avenir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4" numFmtId="0" xfId="0" applyFont="1"/>
    <xf borderId="0" fillId="0" fontId="2" numFmtId="10" xfId="0" applyFont="1" applyNumberFormat="1"/>
    <xf borderId="1" fillId="2" fontId="5" numFmtId="10" xfId="0" applyBorder="1" applyFill="1" applyFont="1" applyNumberFormat="1"/>
    <xf borderId="0" fillId="0" fontId="2" numFmtId="164" xfId="0" applyFont="1" applyNumberFormat="1"/>
    <xf borderId="2" fillId="2" fontId="5" numFmtId="164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/>
    </xf>
    <xf borderId="0" fillId="0" fontId="5" numFmtId="164" xfId="0" applyAlignment="1" applyFont="1" applyNumberFormat="1">
      <alignment horizontal="center"/>
    </xf>
    <xf borderId="7" fillId="0" fontId="5" numFmtId="164" xfId="0" applyAlignment="1" applyBorder="1" applyFont="1" applyNumberFormat="1">
      <alignment horizontal="center"/>
    </xf>
    <xf borderId="8" fillId="0" fontId="2" numFmtId="0" xfId="0" applyAlignment="1" applyBorder="1" applyFont="1">
      <alignment horizontal="center"/>
    </xf>
    <xf borderId="9" fillId="0" fontId="5" numFmtId="164" xfId="0" applyAlignment="1" applyBorder="1" applyFont="1" applyNumberFormat="1">
      <alignment horizontal="center"/>
    </xf>
    <xf borderId="10" fillId="3" fontId="5" numFmtId="164" xfId="0" applyAlignment="1" applyBorder="1" applyFill="1" applyFont="1" applyNumberFormat="1">
      <alignment horizontal="center"/>
    </xf>
    <xf borderId="11" fillId="3" fontId="5" numFmtId="164" xfId="0" applyAlignment="1" applyBorder="1" applyFont="1" applyNumberFormat="1">
      <alignment horizontal="center"/>
    </xf>
    <xf quotePrefix="1" borderId="0" fillId="0" fontId="6" numFmtId="0" xfId="0" applyFont="1"/>
    <xf borderId="12" fillId="4" fontId="5" numFmtId="164" xfId="0" applyAlignment="1" applyBorder="1" applyFill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0.042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7">
        <v>120.0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7</v>
      </c>
      <c r="C9" s="2"/>
      <c r="D9" s="2"/>
      <c r="E9" s="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9" t="s">
        <v>8</v>
      </c>
      <c r="C11" s="10" t="s">
        <v>9</v>
      </c>
      <c r="D11" s="10" t="s">
        <v>10</v>
      </c>
      <c r="E11" s="11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2">
        <v>1.0</v>
      </c>
      <c r="C12" s="13"/>
      <c r="D12" s="13"/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2.0</v>
      </c>
      <c r="C13" s="13"/>
      <c r="D13" s="13"/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3.0</v>
      </c>
      <c r="C14" s="13"/>
      <c r="D14" s="13"/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4.0</v>
      </c>
      <c r="C15" s="13"/>
      <c r="D15" s="13"/>
      <c r="E15" s="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5.0</v>
      </c>
      <c r="C16" s="13"/>
      <c r="D16" s="13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6.0</v>
      </c>
      <c r="C17" s="13"/>
      <c r="D17" s="13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7.0</v>
      </c>
      <c r="C18" s="13"/>
      <c r="D18" s="13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8.0</v>
      </c>
      <c r="C19" s="13"/>
      <c r="D19" s="13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9.0</v>
      </c>
      <c r="C20" s="13"/>
      <c r="D20" s="13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10.0</v>
      </c>
      <c r="C21" s="13"/>
      <c r="D21" s="13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11.0</v>
      </c>
      <c r="C22" s="13"/>
      <c r="D22" s="13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12.0</v>
      </c>
      <c r="C23" s="13"/>
      <c r="D23" s="13"/>
      <c r="E23" s="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13.0</v>
      </c>
      <c r="C24" s="13"/>
      <c r="D24" s="13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14.0</v>
      </c>
      <c r="C25" s="13"/>
      <c r="D25" s="13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15.0</v>
      </c>
      <c r="C26" s="13"/>
      <c r="D26" s="13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16.0</v>
      </c>
      <c r="C27" s="13"/>
      <c r="D27" s="13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17.0</v>
      </c>
      <c r="C28" s="13"/>
      <c r="D28" s="13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18.0</v>
      </c>
      <c r="C29" s="13"/>
      <c r="D29" s="13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19.0</v>
      </c>
      <c r="C30" s="13"/>
      <c r="D30" s="13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2">
        <v>20.0</v>
      </c>
      <c r="C31" s="13"/>
      <c r="D31" s="13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2">
        <v>21.0</v>
      </c>
      <c r="C32" s="13"/>
      <c r="D32" s="13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2">
        <v>22.0</v>
      </c>
      <c r="C33" s="13"/>
      <c r="D33" s="13"/>
      <c r="E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2">
        <v>23.0</v>
      </c>
      <c r="C34" s="13"/>
      <c r="D34" s="13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2">
        <v>24.0</v>
      </c>
      <c r="C35" s="13"/>
      <c r="D35" s="13"/>
      <c r="E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5">
        <v>25.0</v>
      </c>
      <c r="C36" s="16"/>
      <c r="D36" s="17"/>
      <c r="E36" s="1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19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0.042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0.00343437929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7">
        <v>120.0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7</v>
      </c>
      <c r="C9" s="2"/>
      <c r="D9" s="2"/>
      <c r="E9" s="8">
        <f>C36</f>
        <v>3006.96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9" t="s">
        <v>8</v>
      </c>
      <c r="C11" s="10" t="s">
        <v>9</v>
      </c>
      <c r="D11" s="10" t="s">
        <v>10</v>
      </c>
      <c r="E11" s="11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2">
        <v>1.0</v>
      </c>
      <c r="C12" s="13">
        <f>E6</f>
        <v>0</v>
      </c>
      <c r="D12" s="13">
        <f t="shared" ref="D12:D35" si="1">$E$7</f>
        <v>120</v>
      </c>
      <c r="E12" s="14">
        <f t="shared" ref="E12:E35" si="2">C12+D12</f>
        <v>120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2.0</v>
      </c>
      <c r="C13" s="13">
        <f t="shared" ref="C13:C36" si="3">ROUND(E12*(1+$E$5),2)</f>
        <v>120.41</v>
      </c>
      <c r="D13" s="13">
        <f t="shared" si="1"/>
        <v>120</v>
      </c>
      <c r="E13" s="14">
        <f t="shared" si="2"/>
        <v>240.41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3.0</v>
      </c>
      <c r="C14" s="13">
        <f t="shared" si="3"/>
        <v>241.24</v>
      </c>
      <c r="D14" s="13">
        <f t="shared" si="1"/>
        <v>120</v>
      </c>
      <c r="E14" s="14">
        <f t="shared" si="2"/>
        <v>361.24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4.0</v>
      </c>
      <c r="C15" s="13">
        <f t="shared" si="3"/>
        <v>362.48</v>
      </c>
      <c r="D15" s="13">
        <f t="shared" si="1"/>
        <v>120</v>
      </c>
      <c r="E15" s="14">
        <f t="shared" si="2"/>
        <v>482.48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5.0</v>
      </c>
      <c r="C16" s="13">
        <f t="shared" si="3"/>
        <v>484.14</v>
      </c>
      <c r="D16" s="13">
        <f t="shared" si="1"/>
        <v>120</v>
      </c>
      <c r="E16" s="14">
        <f t="shared" si="2"/>
        <v>604.14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6.0</v>
      </c>
      <c r="C17" s="13">
        <f t="shared" si="3"/>
        <v>606.21</v>
      </c>
      <c r="D17" s="13">
        <f t="shared" si="1"/>
        <v>120</v>
      </c>
      <c r="E17" s="14">
        <f t="shared" si="2"/>
        <v>726.21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7.0</v>
      </c>
      <c r="C18" s="13">
        <f t="shared" si="3"/>
        <v>728.7</v>
      </c>
      <c r="D18" s="13">
        <f t="shared" si="1"/>
        <v>120</v>
      </c>
      <c r="E18" s="14">
        <f t="shared" si="2"/>
        <v>848.7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8.0</v>
      </c>
      <c r="C19" s="13">
        <f t="shared" si="3"/>
        <v>851.61</v>
      </c>
      <c r="D19" s="13">
        <f t="shared" si="1"/>
        <v>120</v>
      </c>
      <c r="E19" s="14">
        <f t="shared" si="2"/>
        <v>971.61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9.0</v>
      </c>
      <c r="C20" s="13">
        <f t="shared" si="3"/>
        <v>974.95</v>
      </c>
      <c r="D20" s="13">
        <f t="shared" si="1"/>
        <v>120</v>
      </c>
      <c r="E20" s="14">
        <f t="shared" si="2"/>
        <v>1094.95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10.0</v>
      </c>
      <c r="C21" s="13">
        <f t="shared" si="3"/>
        <v>1098.71</v>
      </c>
      <c r="D21" s="13">
        <f t="shared" si="1"/>
        <v>120</v>
      </c>
      <c r="E21" s="14">
        <f t="shared" si="2"/>
        <v>1218.71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11.0</v>
      </c>
      <c r="C22" s="13">
        <f t="shared" si="3"/>
        <v>1222.9</v>
      </c>
      <c r="D22" s="13">
        <f t="shared" si="1"/>
        <v>120</v>
      </c>
      <c r="E22" s="14">
        <f t="shared" si="2"/>
        <v>1342.9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12.0</v>
      </c>
      <c r="C23" s="13">
        <f t="shared" si="3"/>
        <v>1347.51</v>
      </c>
      <c r="D23" s="13">
        <f t="shared" si="1"/>
        <v>120</v>
      </c>
      <c r="E23" s="14">
        <f t="shared" si="2"/>
        <v>1467.51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13.0</v>
      </c>
      <c r="C24" s="13">
        <f t="shared" si="3"/>
        <v>1472.55</v>
      </c>
      <c r="D24" s="13">
        <f t="shared" si="1"/>
        <v>120</v>
      </c>
      <c r="E24" s="14">
        <f t="shared" si="2"/>
        <v>1592.55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14.0</v>
      </c>
      <c r="C25" s="13">
        <f t="shared" si="3"/>
        <v>1598.02</v>
      </c>
      <c r="D25" s="13">
        <f t="shared" si="1"/>
        <v>120</v>
      </c>
      <c r="E25" s="14">
        <f t="shared" si="2"/>
        <v>1718.02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15.0</v>
      </c>
      <c r="C26" s="13">
        <f t="shared" si="3"/>
        <v>1723.92</v>
      </c>
      <c r="D26" s="13">
        <f t="shared" si="1"/>
        <v>120</v>
      </c>
      <c r="E26" s="14">
        <f t="shared" si="2"/>
        <v>1843.92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16.0</v>
      </c>
      <c r="C27" s="13">
        <f t="shared" si="3"/>
        <v>1850.25</v>
      </c>
      <c r="D27" s="13">
        <f t="shared" si="1"/>
        <v>120</v>
      </c>
      <c r="E27" s="14">
        <f t="shared" si="2"/>
        <v>1970.25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17.0</v>
      </c>
      <c r="C28" s="13">
        <f t="shared" si="3"/>
        <v>1977.02</v>
      </c>
      <c r="D28" s="13">
        <f t="shared" si="1"/>
        <v>120</v>
      </c>
      <c r="E28" s="14">
        <f t="shared" si="2"/>
        <v>2097.02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18.0</v>
      </c>
      <c r="C29" s="13">
        <f t="shared" si="3"/>
        <v>2104.22</v>
      </c>
      <c r="D29" s="13">
        <f t="shared" si="1"/>
        <v>120</v>
      </c>
      <c r="E29" s="14">
        <f t="shared" si="2"/>
        <v>2224.22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19.0</v>
      </c>
      <c r="C30" s="13">
        <f t="shared" si="3"/>
        <v>2231.86</v>
      </c>
      <c r="D30" s="13">
        <f t="shared" si="1"/>
        <v>120</v>
      </c>
      <c r="E30" s="14">
        <f t="shared" si="2"/>
        <v>2351.86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2">
        <v>20.0</v>
      </c>
      <c r="C31" s="13">
        <f t="shared" si="3"/>
        <v>2359.94</v>
      </c>
      <c r="D31" s="13">
        <f t="shared" si="1"/>
        <v>120</v>
      </c>
      <c r="E31" s="14">
        <f t="shared" si="2"/>
        <v>2479.94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2">
        <v>21.0</v>
      </c>
      <c r="C32" s="13">
        <f t="shared" si="3"/>
        <v>2488.46</v>
      </c>
      <c r="D32" s="13">
        <f t="shared" si="1"/>
        <v>120</v>
      </c>
      <c r="E32" s="14">
        <f t="shared" si="2"/>
        <v>2608.46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2">
        <v>22.0</v>
      </c>
      <c r="C33" s="13">
        <f t="shared" si="3"/>
        <v>2617.42</v>
      </c>
      <c r="D33" s="13">
        <f t="shared" si="1"/>
        <v>120</v>
      </c>
      <c r="E33" s="14">
        <f t="shared" si="2"/>
        <v>2737.42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2">
        <v>23.0</v>
      </c>
      <c r="C34" s="13">
        <f t="shared" si="3"/>
        <v>2746.82</v>
      </c>
      <c r="D34" s="13">
        <f t="shared" si="1"/>
        <v>120</v>
      </c>
      <c r="E34" s="14">
        <f t="shared" si="2"/>
        <v>2866.82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2">
        <v>24.0</v>
      </c>
      <c r="C35" s="13">
        <f t="shared" si="3"/>
        <v>2876.67</v>
      </c>
      <c r="D35" s="13">
        <f t="shared" si="1"/>
        <v>120</v>
      </c>
      <c r="E35" s="14">
        <f t="shared" si="2"/>
        <v>2996.67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5">
        <v>25.0</v>
      </c>
      <c r="C36" s="16">
        <f t="shared" si="3"/>
        <v>3006.96</v>
      </c>
      <c r="D36" s="17"/>
      <c r="E36" s="1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0.067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15</v>
      </c>
      <c r="C7" s="2"/>
      <c r="D7" s="2"/>
      <c r="E7" s="7">
        <v>80.0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16</v>
      </c>
      <c r="C8" s="2"/>
      <c r="D8" s="2"/>
      <c r="E8" s="7">
        <v>5.0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17</v>
      </c>
      <c r="C10" s="2"/>
      <c r="D10" s="2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9" t="s">
        <v>8</v>
      </c>
      <c r="C12" s="10" t="s">
        <v>9</v>
      </c>
      <c r="D12" s="10" t="s">
        <v>10</v>
      </c>
      <c r="E12" s="11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1.0</v>
      </c>
      <c r="C13" s="13"/>
      <c r="D13" s="13"/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2.0</v>
      </c>
      <c r="C14" s="13"/>
      <c r="D14" s="13"/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3.0</v>
      </c>
      <c r="C15" s="13"/>
      <c r="D15" s="13"/>
      <c r="E15" s="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4.0</v>
      </c>
      <c r="C16" s="13"/>
      <c r="D16" s="13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5.0</v>
      </c>
      <c r="C17" s="13"/>
      <c r="D17" s="13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6.0</v>
      </c>
      <c r="C18" s="13"/>
      <c r="D18" s="13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7.0</v>
      </c>
      <c r="C19" s="13"/>
      <c r="D19" s="13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8.0</v>
      </c>
      <c r="C20" s="13"/>
      <c r="D20" s="13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9.0</v>
      </c>
      <c r="C21" s="13"/>
      <c r="D21" s="13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10.0</v>
      </c>
      <c r="C22" s="13"/>
      <c r="D22" s="13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11.0</v>
      </c>
      <c r="C23" s="13"/>
      <c r="D23" s="13"/>
      <c r="E23" s="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12.0</v>
      </c>
      <c r="C24" s="13"/>
      <c r="D24" s="13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13.0</v>
      </c>
      <c r="C25" s="13"/>
      <c r="D25" s="13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14.0</v>
      </c>
      <c r="C26" s="13"/>
      <c r="D26" s="13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15.0</v>
      </c>
      <c r="C27" s="13"/>
      <c r="D27" s="13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16.0</v>
      </c>
      <c r="C28" s="13"/>
      <c r="D28" s="13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17.0</v>
      </c>
      <c r="C29" s="13"/>
      <c r="D29" s="13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18.0</v>
      </c>
      <c r="C30" s="13"/>
      <c r="D30" s="13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5">
        <v>19.0</v>
      </c>
      <c r="C31" s="16"/>
      <c r="D31" s="17"/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19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0.067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0.005418876981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15</v>
      </c>
      <c r="C7" s="2"/>
      <c r="D7" s="2"/>
      <c r="E7" s="7">
        <v>80.0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16</v>
      </c>
      <c r="C8" s="2"/>
      <c r="D8" s="2"/>
      <c r="E8" s="7">
        <v>5.0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17</v>
      </c>
      <c r="C10" s="2"/>
      <c r="D10" s="2"/>
      <c r="E10" s="8">
        <f>C31</f>
        <v>2308.29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9" t="s">
        <v>8</v>
      </c>
      <c r="C12" s="10" t="s">
        <v>9</v>
      </c>
      <c r="D12" s="10" t="s">
        <v>10</v>
      </c>
      <c r="E12" s="11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1.0</v>
      </c>
      <c r="C13" s="13">
        <f>E6</f>
        <v>0</v>
      </c>
      <c r="D13" s="13">
        <f>$E$7</f>
        <v>80</v>
      </c>
      <c r="E13" s="14">
        <f t="shared" ref="E13:E30" si="1">C13+D13</f>
        <v>80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2.0</v>
      </c>
      <c r="C14" s="13">
        <f t="shared" ref="C14:C31" si="2">ROUND(E13*(1+$E$5),2)</f>
        <v>80.43</v>
      </c>
      <c r="D14" s="13">
        <f t="shared" ref="D14:D30" si="3">D13+$E$8</f>
        <v>85</v>
      </c>
      <c r="E14" s="14">
        <f t="shared" si="1"/>
        <v>165.43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3.0</v>
      </c>
      <c r="C15" s="13">
        <f t="shared" si="2"/>
        <v>166.33</v>
      </c>
      <c r="D15" s="13">
        <f t="shared" si="3"/>
        <v>90</v>
      </c>
      <c r="E15" s="14">
        <f t="shared" si="1"/>
        <v>256.33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4.0</v>
      </c>
      <c r="C16" s="13">
        <f t="shared" si="2"/>
        <v>257.72</v>
      </c>
      <c r="D16" s="13">
        <f t="shared" si="3"/>
        <v>95</v>
      </c>
      <c r="E16" s="14">
        <f t="shared" si="1"/>
        <v>352.72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5.0</v>
      </c>
      <c r="C17" s="13">
        <f t="shared" si="2"/>
        <v>354.63</v>
      </c>
      <c r="D17" s="13">
        <f t="shared" si="3"/>
        <v>100</v>
      </c>
      <c r="E17" s="14">
        <f t="shared" si="1"/>
        <v>454.63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6.0</v>
      </c>
      <c r="C18" s="13">
        <f t="shared" si="2"/>
        <v>457.09</v>
      </c>
      <c r="D18" s="13">
        <f t="shared" si="3"/>
        <v>105</v>
      </c>
      <c r="E18" s="14">
        <f t="shared" si="1"/>
        <v>562.09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7.0</v>
      </c>
      <c r="C19" s="13">
        <f t="shared" si="2"/>
        <v>565.14</v>
      </c>
      <c r="D19" s="13">
        <f t="shared" si="3"/>
        <v>110</v>
      </c>
      <c r="E19" s="14">
        <f t="shared" si="1"/>
        <v>675.14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8.0</v>
      </c>
      <c r="C20" s="13">
        <f t="shared" si="2"/>
        <v>678.8</v>
      </c>
      <c r="D20" s="13">
        <f t="shared" si="3"/>
        <v>115</v>
      </c>
      <c r="E20" s="14">
        <f t="shared" si="1"/>
        <v>793.8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9.0</v>
      </c>
      <c r="C21" s="13">
        <f t="shared" si="2"/>
        <v>798.1</v>
      </c>
      <c r="D21" s="13">
        <f t="shared" si="3"/>
        <v>120</v>
      </c>
      <c r="E21" s="14">
        <f t="shared" si="1"/>
        <v>918.1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10.0</v>
      </c>
      <c r="C22" s="13">
        <f t="shared" si="2"/>
        <v>923.08</v>
      </c>
      <c r="D22" s="13">
        <f t="shared" si="3"/>
        <v>125</v>
      </c>
      <c r="E22" s="14">
        <f t="shared" si="1"/>
        <v>1048.08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11.0</v>
      </c>
      <c r="C23" s="13">
        <f t="shared" si="2"/>
        <v>1053.76</v>
      </c>
      <c r="D23" s="13">
        <f t="shared" si="3"/>
        <v>130</v>
      </c>
      <c r="E23" s="14">
        <f t="shared" si="1"/>
        <v>1183.76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12.0</v>
      </c>
      <c r="C24" s="13">
        <f t="shared" si="2"/>
        <v>1190.17</v>
      </c>
      <c r="D24" s="13">
        <f t="shared" si="3"/>
        <v>135</v>
      </c>
      <c r="E24" s="14">
        <f t="shared" si="1"/>
        <v>1325.17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13.0</v>
      </c>
      <c r="C25" s="13">
        <f t="shared" si="2"/>
        <v>1332.35</v>
      </c>
      <c r="D25" s="13">
        <f t="shared" si="3"/>
        <v>140</v>
      </c>
      <c r="E25" s="14">
        <f t="shared" si="1"/>
        <v>1472.35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14.0</v>
      </c>
      <c r="C26" s="13">
        <f t="shared" si="2"/>
        <v>1480.33</v>
      </c>
      <c r="D26" s="13">
        <f t="shared" si="3"/>
        <v>145</v>
      </c>
      <c r="E26" s="14">
        <f t="shared" si="1"/>
        <v>1625.33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15.0</v>
      </c>
      <c r="C27" s="13">
        <f t="shared" si="2"/>
        <v>1634.14</v>
      </c>
      <c r="D27" s="13">
        <f t="shared" si="3"/>
        <v>150</v>
      </c>
      <c r="E27" s="14">
        <f t="shared" si="1"/>
        <v>1784.14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16.0</v>
      </c>
      <c r="C28" s="13">
        <f t="shared" si="2"/>
        <v>1793.81</v>
      </c>
      <c r="D28" s="13">
        <f t="shared" si="3"/>
        <v>155</v>
      </c>
      <c r="E28" s="14">
        <f t="shared" si="1"/>
        <v>1948.81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17.0</v>
      </c>
      <c r="C29" s="13">
        <f t="shared" si="2"/>
        <v>1959.37</v>
      </c>
      <c r="D29" s="13">
        <f t="shared" si="3"/>
        <v>160</v>
      </c>
      <c r="E29" s="14">
        <f t="shared" si="1"/>
        <v>2119.37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18.0</v>
      </c>
      <c r="C30" s="13">
        <f t="shared" si="2"/>
        <v>2130.85</v>
      </c>
      <c r="D30" s="13">
        <f t="shared" si="3"/>
        <v>165</v>
      </c>
      <c r="E30" s="14">
        <f t="shared" si="1"/>
        <v>2295.85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5">
        <v>19.0</v>
      </c>
      <c r="C31" s="16">
        <f t="shared" si="2"/>
        <v>2308.29</v>
      </c>
      <c r="D31" s="17"/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0.032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7">
        <v>80.0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20</v>
      </c>
      <c r="C9" s="2"/>
      <c r="D9" s="2"/>
      <c r="E9" s="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9" t="s">
        <v>8</v>
      </c>
      <c r="C11" s="10" t="s">
        <v>9</v>
      </c>
      <c r="D11" s="10" t="s">
        <v>10</v>
      </c>
      <c r="E11" s="11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2">
        <v>1.0</v>
      </c>
      <c r="C12" s="13"/>
      <c r="D12" s="13"/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2.0</v>
      </c>
      <c r="C13" s="13"/>
      <c r="D13" s="13"/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3.0</v>
      </c>
      <c r="C14" s="13"/>
      <c r="D14" s="13"/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4.0</v>
      </c>
      <c r="C15" s="13"/>
      <c r="D15" s="13"/>
      <c r="E15" s="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5.0</v>
      </c>
      <c r="C16" s="13"/>
      <c r="D16" s="13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6.0</v>
      </c>
      <c r="C17" s="13"/>
      <c r="D17" s="13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7.0</v>
      </c>
      <c r="C18" s="13"/>
      <c r="D18" s="13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8.0</v>
      </c>
      <c r="C19" s="13"/>
      <c r="D19" s="13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9.0</v>
      </c>
      <c r="C20" s="13"/>
      <c r="D20" s="13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10.0</v>
      </c>
      <c r="C21" s="13"/>
      <c r="D21" s="13"/>
      <c r="E21" s="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11.0</v>
      </c>
      <c r="C22" s="13"/>
      <c r="D22" s="13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12.0</v>
      </c>
      <c r="C23" s="13"/>
      <c r="D23" s="13"/>
      <c r="E23" s="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13.0</v>
      </c>
      <c r="C24" s="13"/>
      <c r="D24" s="13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14.0</v>
      </c>
      <c r="C25" s="13"/>
      <c r="D25" s="13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15.0</v>
      </c>
      <c r="C26" s="13"/>
      <c r="D26" s="13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16.0</v>
      </c>
      <c r="C27" s="13"/>
      <c r="D27" s="13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17.0</v>
      </c>
      <c r="C28" s="13"/>
      <c r="D28" s="13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18.0</v>
      </c>
      <c r="C29" s="13"/>
      <c r="D29" s="13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19.0</v>
      </c>
      <c r="C30" s="13"/>
      <c r="D30" s="13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2">
        <v>20.0</v>
      </c>
      <c r="C31" s="13"/>
      <c r="D31" s="13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2">
        <v>21.0</v>
      </c>
      <c r="C32" s="13"/>
      <c r="D32" s="13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2">
        <v>22.0</v>
      </c>
      <c r="C33" s="13"/>
      <c r="D33" s="13"/>
      <c r="E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2">
        <v>23.0</v>
      </c>
      <c r="C34" s="13"/>
      <c r="D34" s="13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2">
        <v>24.0</v>
      </c>
      <c r="C35" s="13"/>
      <c r="D35" s="13"/>
      <c r="E35" s="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2">
        <v>25.0</v>
      </c>
      <c r="C36" s="13"/>
      <c r="D36" s="13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2">
        <v>26.0</v>
      </c>
      <c r="C37" s="13"/>
      <c r="D37" s="13"/>
      <c r="E37" s="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2">
        <v>27.0</v>
      </c>
      <c r="C38" s="13"/>
      <c r="D38" s="13"/>
      <c r="E38" s="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2">
        <v>28.0</v>
      </c>
      <c r="C39" s="13"/>
      <c r="D39" s="13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2">
        <v>29.0</v>
      </c>
      <c r="C40" s="13"/>
      <c r="D40" s="13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2">
        <v>30.0</v>
      </c>
      <c r="C41" s="13"/>
      <c r="D41" s="13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5">
        <v>31.0</v>
      </c>
      <c r="C42" s="16"/>
      <c r="D42" s="17"/>
      <c r="E42" s="1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19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0.032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0.002628336959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7">
        <v>80.0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20</v>
      </c>
      <c r="C9" s="2"/>
      <c r="D9" s="2"/>
      <c r="E9" s="8">
        <f>C42</f>
        <v>2500.29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9" t="s">
        <v>8</v>
      </c>
      <c r="C11" s="10" t="s">
        <v>9</v>
      </c>
      <c r="D11" s="10" t="s">
        <v>10</v>
      </c>
      <c r="E11" s="11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2">
        <v>1.0</v>
      </c>
      <c r="C12" s="13">
        <f>E6</f>
        <v>0</v>
      </c>
      <c r="D12" s="13">
        <f t="shared" ref="D12:D41" si="1">$E$7</f>
        <v>80</v>
      </c>
      <c r="E12" s="14">
        <f t="shared" ref="E12:E41" si="2">C12+D12</f>
        <v>80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2.0</v>
      </c>
      <c r="C13" s="13">
        <f t="shared" ref="C13:C42" si="3">ROUND(E12*(1+$E$5),2)</f>
        <v>80.21</v>
      </c>
      <c r="D13" s="13">
        <f t="shared" si="1"/>
        <v>80</v>
      </c>
      <c r="E13" s="14">
        <f t="shared" si="2"/>
        <v>160.21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3.0</v>
      </c>
      <c r="C14" s="13">
        <f t="shared" si="3"/>
        <v>160.63</v>
      </c>
      <c r="D14" s="13">
        <f t="shared" si="1"/>
        <v>80</v>
      </c>
      <c r="E14" s="14">
        <f t="shared" si="2"/>
        <v>240.63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4.0</v>
      </c>
      <c r="C15" s="13">
        <f t="shared" si="3"/>
        <v>241.26</v>
      </c>
      <c r="D15" s="13">
        <f t="shared" si="1"/>
        <v>80</v>
      </c>
      <c r="E15" s="14">
        <f t="shared" si="2"/>
        <v>321.26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5.0</v>
      </c>
      <c r="C16" s="13">
        <f t="shared" si="3"/>
        <v>322.1</v>
      </c>
      <c r="D16" s="13">
        <f t="shared" si="1"/>
        <v>80</v>
      </c>
      <c r="E16" s="14">
        <f t="shared" si="2"/>
        <v>402.1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6.0</v>
      </c>
      <c r="C17" s="13">
        <f t="shared" si="3"/>
        <v>403.16</v>
      </c>
      <c r="D17" s="13">
        <f t="shared" si="1"/>
        <v>80</v>
      </c>
      <c r="E17" s="14">
        <f t="shared" si="2"/>
        <v>483.16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7.0</v>
      </c>
      <c r="C18" s="13">
        <f t="shared" si="3"/>
        <v>484.43</v>
      </c>
      <c r="D18" s="13">
        <f t="shared" si="1"/>
        <v>80</v>
      </c>
      <c r="E18" s="14">
        <f t="shared" si="2"/>
        <v>564.43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8.0</v>
      </c>
      <c r="C19" s="13">
        <f t="shared" si="3"/>
        <v>565.91</v>
      </c>
      <c r="D19" s="13">
        <f t="shared" si="1"/>
        <v>80</v>
      </c>
      <c r="E19" s="14">
        <f t="shared" si="2"/>
        <v>645.91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9.0</v>
      </c>
      <c r="C20" s="13">
        <f t="shared" si="3"/>
        <v>647.61</v>
      </c>
      <c r="D20" s="13">
        <f t="shared" si="1"/>
        <v>80</v>
      </c>
      <c r="E20" s="14">
        <f t="shared" si="2"/>
        <v>727.61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10.0</v>
      </c>
      <c r="C21" s="13">
        <f t="shared" si="3"/>
        <v>729.52</v>
      </c>
      <c r="D21" s="13">
        <f t="shared" si="1"/>
        <v>80</v>
      </c>
      <c r="E21" s="14">
        <f t="shared" si="2"/>
        <v>809.52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11.0</v>
      </c>
      <c r="C22" s="13">
        <f t="shared" si="3"/>
        <v>811.65</v>
      </c>
      <c r="D22" s="13">
        <f t="shared" si="1"/>
        <v>80</v>
      </c>
      <c r="E22" s="14">
        <f t="shared" si="2"/>
        <v>891.65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12.0</v>
      </c>
      <c r="C23" s="13">
        <f t="shared" si="3"/>
        <v>893.99</v>
      </c>
      <c r="D23" s="13">
        <f t="shared" si="1"/>
        <v>80</v>
      </c>
      <c r="E23" s="14">
        <f t="shared" si="2"/>
        <v>973.99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13.0</v>
      </c>
      <c r="C24" s="13">
        <f t="shared" si="3"/>
        <v>976.55</v>
      </c>
      <c r="D24" s="13">
        <f t="shared" si="1"/>
        <v>80</v>
      </c>
      <c r="E24" s="14">
        <f t="shared" si="2"/>
        <v>1056.55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14.0</v>
      </c>
      <c r="C25" s="13">
        <f t="shared" si="3"/>
        <v>1059.33</v>
      </c>
      <c r="D25" s="13">
        <f t="shared" si="1"/>
        <v>80</v>
      </c>
      <c r="E25" s="14">
        <f t="shared" si="2"/>
        <v>1139.33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15.0</v>
      </c>
      <c r="C26" s="13">
        <f t="shared" si="3"/>
        <v>1142.32</v>
      </c>
      <c r="D26" s="13">
        <f t="shared" si="1"/>
        <v>80</v>
      </c>
      <c r="E26" s="14">
        <f t="shared" si="2"/>
        <v>1222.32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16.0</v>
      </c>
      <c r="C27" s="13">
        <f t="shared" si="3"/>
        <v>1225.53</v>
      </c>
      <c r="D27" s="13">
        <f t="shared" si="1"/>
        <v>80</v>
      </c>
      <c r="E27" s="14">
        <f t="shared" si="2"/>
        <v>1305.53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17.0</v>
      </c>
      <c r="C28" s="13">
        <f t="shared" si="3"/>
        <v>1308.96</v>
      </c>
      <c r="D28" s="13">
        <f t="shared" si="1"/>
        <v>80</v>
      </c>
      <c r="E28" s="14">
        <f t="shared" si="2"/>
        <v>1388.96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18.0</v>
      </c>
      <c r="C29" s="13">
        <f t="shared" si="3"/>
        <v>1392.61</v>
      </c>
      <c r="D29" s="13">
        <f t="shared" si="1"/>
        <v>80</v>
      </c>
      <c r="E29" s="14">
        <f t="shared" si="2"/>
        <v>1472.61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19.0</v>
      </c>
      <c r="C30" s="13">
        <f t="shared" si="3"/>
        <v>1476.48</v>
      </c>
      <c r="D30" s="13">
        <f t="shared" si="1"/>
        <v>80</v>
      </c>
      <c r="E30" s="14">
        <f t="shared" si="2"/>
        <v>1556.48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2">
        <v>20.0</v>
      </c>
      <c r="C31" s="13">
        <f t="shared" si="3"/>
        <v>1560.57</v>
      </c>
      <c r="D31" s="13">
        <f t="shared" si="1"/>
        <v>80</v>
      </c>
      <c r="E31" s="14">
        <f t="shared" si="2"/>
        <v>1640.57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2">
        <v>21.0</v>
      </c>
      <c r="C32" s="13">
        <f t="shared" si="3"/>
        <v>1644.88</v>
      </c>
      <c r="D32" s="13">
        <f t="shared" si="1"/>
        <v>80</v>
      </c>
      <c r="E32" s="14">
        <f t="shared" si="2"/>
        <v>1724.88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2">
        <v>22.0</v>
      </c>
      <c r="C33" s="13">
        <f t="shared" si="3"/>
        <v>1729.41</v>
      </c>
      <c r="D33" s="13">
        <f t="shared" si="1"/>
        <v>80</v>
      </c>
      <c r="E33" s="14">
        <f t="shared" si="2"/>
        <v>1809.41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2">
        <v>23.0</v>
      </c>
      <c r="C34" s="13">
        <f t="shared" si="3"/>
        <v>1814.17</v>
      </c>
      <c r="D34" s="13">
        <f t="shared" si="1"/>
        <v>80</v>
      </c>
      <c r="E34" s="14">
        <f t="shared" si="2"/>
        <v>1894.17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2">
        <v>24.0</v>
      </c>
      <c r="C35" s="13">
        <f t="shared" si="3"/>
        <v>1899.15</v>
      </c>
      <c r="D35" s="13">
        <f t="shared" si="1"/>
        <v>80</v>
      </c>
      <c r="E35" s="14">
        <f t="shared" si="2"/>
        <v>1979.15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2">
        <v>25.0</v>
      </c>
      <c r="C36" s="13">
        <f t="shared" si="3"/>
        <v>1984.35</v>
      </c>
      <c r="D36" s="13">
        <f t="shared" si="1"/>
        <v>80</v>
      </c>
      <c r="E36" s="14">
        <f t="shared" si="2"/>
        <v>2064.35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2">
        <v>26.0</v>
      </c>
      <c r="C37" s="13">
        <f t="shared" si="3"/>
        <v>2069.78</v>
      </c>
      <c r="D37" s="13">
        <f t="shared" si="1"/>
        <v>80</v>
      </c>
      <c r="E37" s="14">
        <f t="shared" si="2"/>
        <v>2149.78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2">
        <v>27.0</v>
      </c>
      <c r="C38" s="13">
        <f t="shared" si="3"/>
        <v>2155.43</v>
      </c>
      <c r="D38" s="13">
        <f t="shared" si="1"/>
        <v>80</v>
      </c>
      <c r="E38" s="14">
        <f t="shared" si="2"/>
        <v>2235.43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2">
        <v>28.0</v>
      </c>
      <c r="C39" s="13">
        <f t="shared" si="3"/>
        <v>2241.31</v>
      </c>
      <c r="D39" s="13">
        <f t="shared" si="1"/>
        <v>80</v>
      </c>
      <c r="E39" s="14">
        <f t="shared" si="2"/>
        <v>2321.31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2">
        <v>29.0</v>
      </c>
      <c r="C40" s="13">
        <f t="shared" si="3"/>
        <v>2327.41</v>
      </c>
      <c r="D40" s="13">
        <f t="shared" si="1"/>
        <v>80</v>
      </c>
      <c r="E40" s="14">
        <f t="shared" si="2"/>
        <v>2407.41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2">
        <v>30.0</v>
      </c>
      <c r="C41" s="13">
        <f t="shared" si="3"/>
        <v>2413.74</v>
      </c>
      <c r="D41" s="13">
        <f t="shared" si="1"/>
        <v>80</v>
      </c>
      <c r="E41" s="14">
        <f t="shared" si="2"/>
        <v>2493.74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5">
        <v>31.0</v>
      </c>
      <c r="C42" s="16">
        <f t="shared" si="3"/>
        <v>2500.29</v>
      </c>
      <c r="D42" s="17"/>
      <c r="E42" s="1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4.78"/>
    <col customWidth="1" min="6" max="6" width="10.78"/>
    <col customWidth="1" min="7" max="26" width="10.56"/>
  </cols>
  <sheetData>
    <row r="1" ht="16.5" customHeight="1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19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2"/>
      <c r="E4" s="5">
        <v>0.032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2"/>
      <c r="E5" s="6">
        <f>(1+E4)^(1/12)-1</f>
        <v>0.002628336959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2"/>
      <c r="E6" s="7">
        <v>0.0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2"/>
      <c r="E7" s="7">
        <v>80.0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20</v>
      </c>
      <c r="C9" s="2"/>
      <c r="D9" s="2"/>
      <c r="E9" s="8">
        <f>C42</f>
        <v>1984.28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9" t="s">
        <v>8</v>
      </c>
      <c r="C11" s="10" t="s">
        <v>9</v>
      </c>
      <c r="D11" s="10" t="s">
        <v>10</v>
      </c>
      <c r="E11" s="11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12">
        <v>1.0</v>
      </c>
      <c r="C12" s="13">
        <f>E6</f>
        <v>0</v>
      </c>
      <c r="D12" s="13">
        <f t="shared" ref="D12:D29" si="1">$E$7</f>
        <v>80</v>
      </c>
      <c r="E12" s="14">
        <f t="shared" ref="E12:E41" si="2">C12+D12</f>
        <v>80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2">
        <v>2.0</v>
      </c>
      <c r="C13" s="13">
        <f t="shared" ref="C13:C42" si="3">ROUND(E12*(1+$E$5),2)</f>
        <v>80.21</v>
      </c>
      <c r="D13" s="13">
        <f t="shared" si="1"/>
        <v>80</v>
      </c>
      <c r="E13" s="14">
        <f t="shared" si="2"/>
        <v>160.21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2">
        <v>3.0</v>
      </c>
      <c r="C14" s="13">
        <f t="shared" si="3"/>
        <v>160.63</v>
      </c>
      <c r="D14" s="13">
        <f t="shared" si="1"/>
        <v>80</v>
      </c>
      <c r="E14" s="14">
        <f t="shared" si="2"/>
        <v>240.63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2">
        <v>4.0</v>
      </c>
      <c r="C15" s="13">
        <f t="shared" si="3"/>
        <v>241.26</v>
      </c>
      <c r="D15" s="13">
        <f t="shared" si="1"/>
        <v>80</v>
      </c>
      <c r="E15" s="14">
        <f t="shared" si="2"/>
        <v>321.26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2">
        <v>5.0</v>
      </c>
      <c r="C16" s="13">
        <f t="shared" si="3"/>
        <v>322.1</v>
      </c>
      <c r="D16" s="13">
        <f t="shared" si="1"/>
        <v>80</v>
      </c>
      <c r="E16" s="14">
        <f t="shared" si="2"/>
        <v>402.1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2">
        <v>6.0</v>
      </c>
      <c r="C17" s="13">
        <f t="shared" si="3"/>
        <v>403.16</v>
      </c>
      <c r="D17" s="13">
        <f t="shared" si="1"/>
        <v>80</v>
      </c>
      <c r="E17" s="14">
        <f t="shared" si="2"/>
        <v>483.16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2">
        <v>7.0</v>
      </c>
      <c r="C18" s="13">
        <f t="shared" si="3"/>
        <v>484.43</v>
      </c>
      <c r="D18" s="13">
        <f t="shared" si="1"/>
        <v>80</v>
      </c>
      <c r="E18" s="14">
        <f t="shared" si="2"/>
        <v>564.43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2">
        <v>8.0</v>
      </c>
      <c r="C19" s="13">
        <f t="shared" si="3"/>
        <v>565.91</v>
      </c>
      <c r="D19" s="13">
        <f t="shared" si="1"/>
        <v>80</v>
      </c>
      <c r="E19" s="14">
        <f t="shared" si="2"/>
        <v>645.91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2">
        <v>9.0</v>
      </c>
      <c r="C20" s="13">
        <f t="shared" si="3"/>
        <v>647.61</v>
      </c>
      <c r="D20" s="13">
        <f t="shared" si="1"/>
        <v>80</v>
      </c>
      <c r="E20" s="14">
        <f t="shared" si="2"/>
        <v>727.61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2">
        <v>10.0</v>
      </c>
      <c r="C21" s="13">
        <f t="shared" si="3"/>
        <v>729.52</v>
      </c>
      <c r="D21" s="13">
        <f t="shared" si="1"/>
        <v>80</v>
      </c>
      <c r="E21" s="14">
        <f t="shared" si="2"/>
        <v>809.52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2">
        <v>11.0</v>
      </c>
      <c r="C22" s="13">
        <f t="shared" si="3"/>
        <v>811.65</v>
      </c>
      <c r="D22" s="13">
        <f t="shared" si="1"/>
        <v>80</v>
      </c>
      <c r="E22" s="14">
        <f t="shared" si="2"/>
        <v>891.65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>
        <v>12.0</v>
      </c>
      <c r="C23" s="13">
        <f t="shared" si="3"/>
        <v>893.99</v>
      </c>
      <c r="D23" s="13">
        <f t="shared" si="1"/>
        <v>80</v>
      </c>
      <c r="E23" s="14">
        <f t="shared" si="2"/>
        <v>973.99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2">
        <v>13.0</v>
      </c>
      <c r="C24" s="13">
        <f t="shared" si="3"/>
        <v>976.55</v>
      </c>
      <c r="D24" s="13">
        <f t="shared" si="1"/>
        <v>80</v>
      </c>
      <c r="E24" s="14">
        <f t="shared" si="2"/>
        <v>1056.55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2">
        <v>14.0</v>
      </c>
      <c r="C25" s="13">
        <f t="shared" si="3"/>
        <v>1059.33</v>
      </c>
      <c r="D25" s="13">
        <f t="shared" si="1"/>
        <v>80</v>
      </c>
      <c r="E25" s="14">
        <f t="shared" si="2"/>
        <v>1139.33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2">
        <v>15.0</v>
      </c>
      <c r="C26" s="13">
        <f t="shared" si="3"/>
        <v>1142.32</v>
      </c>
      <c r="D26" s="13">
        <f t="shared" si="1"/>
        <v>80</v>
      </c>
      <c r="E26" s="14">
        <f t="shared" si="2"/>
        <v>1222.32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2">
        <v>16.0</v>
      </c>
      <c r="C27" s="13">
        <f t="shared" si="3"/>
        <v>1225.53</v>
      </c>
      <c r="D27" s="13">
        <f t="shared" si="1"/>
        <v>80</v>
      </c>
      <c r="E27" s="14">
        <f t="shared" si="2"/>
        <v>1305.53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2">
        <v>17.0</v>
      </c>
      <c r="C28" s="13">
        <f t="shared" si="3"/>
        <v>1308.96</v>
      </c>
      <c r="D28" s="13">
        <f t="shared" si="1"/>
        <v>80</v>
      </c>
      <c r="E28" s="14">
        <f t="shared" si="2"/>
        <v>1388.96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2">
        <v>18.0</v>
      </c>
      <c r="C29" s="13">
        <f t="shared" si="3"/>
        <v>1392.61</v>
      </c>
      <c r="D29" s="13">
        <f t="shared" si="1"/>
        <v>80</v>
      </c>
      <c r="E29" s="14">
        <f t="shared" si="2"/>
        <v>1472.61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2">
        <v>19.0</v>
      </c>
      <c r="C30" s="13">
        <f t="shared" si="3"/>
        <v>1476.48</v>
      </c>
      <c r="D30" s="20">
        <f>$E$7-500</f>
        <v>-420</v>
      </c>
      <c r="E30" s="14">
        <f t="shared" si="2"/>
        <v>1056.48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2">
        <v>20.0</v>
      </c>
      <c r="C31" s="13">
        <f t="shared" si="3"/>
        <v>1059.26</v>
      </c>
      <c r="D31" s="13">
        <f t="shared" ref="D31:D41" si="4">$E$7</f>
        <v>80</v>
      </c>
      <c r="E31" s="14">
        <f t="shared" si="2"/>
        <v>1139.26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2">
        <v>21.0</v>
      </c>
      <c r="C32" s="13">
        <f t="shared" si="3"/>
        <v>1142.25</v>
      </c>
      <c r="D32" s="13">
        <f t="shared" si="4"/>
        <v>80</v>
      </c>
      <c r="E32" s="14">
        <f t="shared" si="2"/>
        <v>1222.25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2">
        <v>22.0</v>
      </c>
      <c r="C33" s="13">
        <f t="shared" si="3"/>
        <v>1225.46</v>
      </c>
      <c r="D33" s="13">
        <f t="shared" si="4"/>
        <v>80</v>
      </c>
      <c r="E33" s="14">
        <f t="shared" si="2"/>
        <v>1305.46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2">
        <v>23.0</v>
      </c>
      <c r="C34" s="13">
        <f t="shared" si="3"/>
        <v>1308.89</v>
      </c>
      <c r="D34" s="13">
        <f t="shared" si="4"/>
        <v>80</v>
      </c>
      <c r="E34" s="14">
        <f t="shared" si="2"/>
        <v>1388.89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2">
        <v>24.0</v>
      </c>
      <c r="C35" s="13">
        <f t="shared" si="3"/>
        <v>1392.54</v>
      </c>
      <c r="D35" s="13">
        <f t="shared" si="4"/>
        <v>80</v>
      </c>
      <c r="E35" s="14">
        <f t="shared" si="2"/>
        <v>1472.54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2">
        <v>25.0</v>
      </c>
      <c r="C36" s="13">
        <f t="shared" si="3"/>
        <v>1476.41</v>
      </c>
      <c r="D36" s="13">
        <f t="shared" si="4"/>
        <v>80</v>
      </c>
      <c r="E36" s="14">
        <f t="shared" si="2"/>
        <v>1556.41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2">
        <v>26.0</v>
      </c>
      <c r="C37" s="13">
        <f t="shared" si="3"/>
        <v>1560.5</v>
      </c>
      <c r="D37" s="13">
        <f t="shared" si="4"/>
        <v>80</v>
      </c>
      <c r="E37" s="14">
        <f t="shared" si="2"/>
        <v>1640.5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2">
        <v>27.0</v>
      </c>
      <c r="C38" s="13">
        <f t="shared" si="3"/>
        <v>1644.81</v>
      </c>
      <c r="D38" s="13">
        <f t="shared" si="4"/>
        <v>80</v>
      </c>
      <c r="E38" s="14">
        <f t="shared" si="2"/>
        <v>1724.81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2">
        <v>28.0</v>
      </c>
      <c r="C39" s="13">
        <f t="shared" si="3"/>
        <v>1729.34</v>
      </c>
      <c r="D39" s="13">
        <f t="shared" si="4"/>
        <v>80</v>
      </c>
      <c r="E39" s="14">
        <f t="shared" si="2"/>
        <v>1809.34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2">
        <v>29.0</v>
      </c>
      <c r="C40" s="13">
        <f t="shared" si="3"/>
        <v>1814.1</v>
      </c>
      <c r="D40" s="13">
        <f t="shared" si="4"/>
        <v>80</v>
      </c>
      <c r="E40" s="14">
        <f t="shared" si="2"/>
        <v>1894.1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2">
        <v>30.0</v>
      </c>
      <c r="C41" s="13">
        <f t="shared" si="3"/>
        <v>1899.08</v>
      </c>
      <c r="D41" s="13">
        <f t="shared" si="4"/>
        <v>80</v>
      </c>
      <c r="E41" s="14">
        <f t="shared" si="2"/>
        <v>1979.08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5">
        <v>31.0</v>
      </c>
      <c r="C42" s="16">
        <f t="shared" si="3"/>
        <v>1984.28</v>
      </c>
      <c r="D42" s="17"/>
      <c r="E42" s="1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