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9.1 Worked Example" sheetId="1" r:id="rId4"/>
    <sheet state="visible" name="19.1 Solution" sheetId="2" r:id="rId5"/>
    <sheet state="visible" name="19.4 Worked Example" sheetId="3" r:id="rId6"/>
    <sheet state="visible" name="19.4 Solution" sheetId="4" r:id="rId7"/>
    <sheet state="visible" name="19.6 Worked Example (a)" sheetId="5" r:id="rId8"/>
    <sheet state="visible" name="19.6 Worked Example (b)" sheetId="6" r:id="rId9"/>
    <sheet state="visible" name="19.6 Solution (a)" sheetId="7" r:id="rId10"/>
    <sheet state="visible" name="19.6 Solution (b)" sheetId="8" r:id="rId11"/>
  </sheets>
  <externalReferences>
    <externalReference r:id="rId12"/>
  </externalReferences>
  <definedNames/>
  <calcPr/>
  <extLst>
    <ext uri="GoogleSheetsCustomDataVersion2">
      <go:sheetsCustomData xmlns:go="http://customooxmlschemas.google.com/" r:id="rId13" roundtripDataChecksum="9ewRS2iOFtrFach+jQbEbMLt1OqDjiih9WJJZXw2/FI="/>
    </ext>
  </extLst>
</workbook>
</file>

<file path=xl/sharedStrings.xml><?xml version="1.0" encoding="utf-8"?>
<sst xmlns="http://schemas.openxmlformats.org/spreadsheetml/2006/main" count="106" uniqueCount="48">
  <si>
    <t>Chapter 19.1</t>
  </si>
  <si>
    <t>Worked Example</t>
  </si>
  <si>
    <t>Basic rate of pay</t>
  </si>
  <si>
    <t>Overtime rate</t>
  </si>
  <si>
    <t>Weekly gross pay</t>
  </si>
  <si>
    <t>Day</t>
  </si>
  <si>
    <t>Start</t>
  </si>
  <si>
    <t>Finish</t>
  </si>
  <si>
    <t>Basic hours</t>
  </si>
  <si>
    <t xml:space="preserve">Overtime </t>
  </si>
  <si>
    <t>Monday</t>
  </si>
  <si>
    <t>Tuesday</t>
  </si>
  <si>
    <t>Wednesday</t>
  </si>
  <si>
    <t>Thursday</t>
  </si>
  <si>
    <t>Friday</t>
  </si>
  <si>
    <t>Saturday</t>
  </si>
  <si>
    <t>Sunday</t>
  </si>
  <si>
    <t>Total</t>
  </si>
  <si>
    <t>Chapter 19.4</t>
  </si>
  <si>
    <t>Employee</t>
  </si>
  <si>
    <t>Josephine</t>
  </si>
  <si>
    <t>Tax Month</t>
  </si>
  <si>
    <t>Payments</t>
  </si>
  <si>
    <t>Deductions</t>
  </si>
  <si>
    <t>Basic pay</t>
  </si>
  <si>
    <t>Income tax</t>
  </si>
  <si>
    <t>Overtime</t>
  </si>
  <si>
    <t>National Ins.</t>
  </si>
  <si>
    <t>Pension (6.5%)</t>
  </si>
  <si>
    <t>Student Loan</t>
  </si>
  <si>
    <t>Net Payment</t>
  </si>
  <si>
    <t>Chapter 19.6</t>
  </si>
  <si>
    <t>Worked Example (a)</t>
  </si>
  <si>
    <t>Minimum pension payment per year</t>
  </si>
  <si>
    <t>Annual effective rate of interest</t>
  </si>
  <si>
    <t>Term of pension (years)</t>
  </si>
  <si>
    <t>Total contributions required</t>
  </si>
  <si>
    <t>Years after retirement</t>
  </si>
  <si>
    <t>Minimum pension payment</t>
  </si>
  <si>
    <t xml:space="preserve">Present value of payment at retirement </t>
  </si>
  <si>
    <t>Worked Example (b)</t>
  </si>
  <si>
    <t>Years until retirement</t>
  </si>
  <si>
    <t>Annual pension contribution</t>
  </si>
  <si>
    <t>Total value of contributions at retirement</t>
  </si>
  <si>
    <t>Year</t>
  </si>
  <si>
    <t xml:space="preserve">Value of contribution at retirement </t>
  </si>
  <si>
    <t>Solution (a)</t>
  </si>
  <si>
    <t>Solution (b)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</si>
</sst>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&quot;£&quot;#,##0.00_);[Red]\(&quot;£&quot;#,##0.00\)"/>
    <numFmt numFmtId="165" formatCode="&quot;£&quot;#,##0.00"/>
    <numFmt numFmtId="166" formatCode="0.0%"/>
  </numFmts>
  <fonts count="8">
    <font>
      <sz val="12.0"/>
      <color theme="1"/>
      <name val="Aptos Narrow"/>
      <scheme val="minor"/>
    </font>
    <font>
      <b/>
      <sz val="16.0"/>
      <color theme="1"/>
      <name val="Avenir"/>
    </font>
    <font>
      <sz val="12.0"/>
      <color theme="1"/>
      <name val="Avenir"/>
    </font>
    <font>
      <b/>
      <i/>
      <sz val="12.0"/>
      <color theme="1"/>
      <name val="Avenir"/>
    </font>
    <font>
      <sz val="12.0"/>
      <color rgb="FF0070C0"/>
      <name val="Avenir"/>
    </font>
    <font>
      <b/>
      <sz val="12.0"/>
      <color rgb="FF0070C0"/>
      <name val="Avenir"/>
    </font>
    <font>
      <b/>
      <sz val="12.0"/>
      <color theme="1"/>
      <name val="Avenir"/>
    </font>
    <font/>
  </fonts>
  <fills count="3">
    <fill>
      <patternFill patternType="none"/>
    </fill>
    <fill>
      <patternFill patternType="lightGray"/>
    </fill>
    <fill>
      <patternFill patternType="solid">
        <fgColor rgb="FFF2F2F2"/>
        <bgColor rgb="FFF2F2F2"/>
      </patternFill>
    </fill>
  </fills>
  <borders count="1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bottom style="thin">
        <color rgb="FF000000"/>
      </bottom>
    </border>
  </borders>
  <cellStyleXfs count="1">
    <xf borderId="0" fillId="0" fontId="0" numFmtId="0" applyAlignment="1" applyFont="1"/>
  </cellStyleXfs>
  <cellXfs count="6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Font="1"/>
    <xf quotePrefix="1" borderId="0" fillId="0" fontId="3" numFmtId="0" xfId="0" applyFont="1"/>
    <xf borderId="0" fillId="0" fontId="2" numFmtId="20" xfId="0" applyFont="1" applyNumberFormat="1"/>
    <xf borderId="0" fillId="0" fontId="2" numFmtId="164" xfId="0" applyFont="1" applyNumberFormat="1"/>
    <xf borderId="1" fillId="0" fontId="2" numFmtId="164" xfId="0" applyAlignment="1" applyBorder="1" applyFont="1" applyNumberFormat="1">
      <alignment horizontal="right"/>
    </xf>
    <xf borderId="1" fillId="0" fontId="2" numFmtId="0" xfId="0" applyBorder="1" applyFont="1"/>
    <xf borderId="1" fillId="2" fontId="4" numFmtId="165" xfId="0" applyBorder="1" applyFill="1" applyFont="1" applyNumberFormat="1"/>
    <xf borderId="0" fillId="0" fontId="2" numFmtId="0" xfId="0" applyAlignment="1" applyFont="1">
      <alignment horizontal="center" shrinkToFit="0" vertical="center" wrapText="1"/>
    </xf>
    <xf borderId="0" fillId="0" fontId="2" numFmtId="0" xfId="0" applyAlignment="1" applyFont="1">
      <alignment shrinkToFit="0" vertical="center" wrapText="1"/>
    </xf>
    <xf borderId="2" fillId="0" fontId="2" numFmtId="0" xfId="0" applyAlignment="1" applyBorder="1" applyFont="1">
      <alignment shrinkToFit="0" vertical="center" wrapText="1"/>
    </xf>
    <xf borderId="2" fillId="0" fontId="2" numFmtId="0" xfId="0" applyBorder="1" applyFont="1"/>
    <xf borderId="3" fillId="0" fontId="2" numFmtId="0" xfId="0" applyBorder="1" applyFont="1"/>
    <xf borderId="4" fillId="0" fontId="2" numFmtId="0" xfId="0" applyAlignment="1" applyBorder="1" applyFont="1">
      <alignment horizontal="center" shrinkToFit="0" vertical="center" wrapText="1"/>
    </xf>
    <xf borderId="5" fillId="0" fontId="2" numFmtId="0" xfId="0" applyAlignment="1" applyBorder="1" applyFont="1">
      <alignment horizontal="left" shrinkToFit="0" vertical="center" wrapText="1"/>
    </xf>
    <xf borderId="0" fillId="0" fontId="4" numFmtId="164" xfId="0" applyFont="1" applyNumberFormat="1"/>
    <xf borderId="2" fillId="0" fontId="2" numFmtId="20" xfId="0" applyBorder="1" applyFont="1" applyNumberFormat="1"/>
    <xf borderId="3" fillId="0" fontId="2" numFmtId="20" xfId="0" applyBorder="1" applyFont="1" applyNumberFormat="1"/>
    <xf borderId="6" fillId="0" fontId="4" numFmtId="2" xfId="0" applyBorder="1" applyFont="1" applyNumberFormat="1"/>
    <xf borderId="7" fillId="0" fontId="4" numFmtId="2" xfId="0" applyBorder="1" applyFont="1" applyNumberFormat="1"/>
    <xf borderId="6" fillId="0" fontId="2" numFmtId="0" xfId="0" applyBorder="1" applyFont="1"/>
    <xf borderId="6" fillId="0" fontId="2" numFmtId="20" xfId="0" applyBorder="1" applyFont="1" applyNumberFormat="1"/>
    <xf borderId="7" fillId="0" fontId="2" numFmtId="20" xfId="0" applyBorder="1" applyFont="1" applyNumberFormat="1"/>
    <xf borderId="8" fillId="0" fontId="2" numFmtId="0" xfId="0" applyBorder="1" applyFont="1"/>
    <xf borderId="8" fillId="0" fontId="2" numFmtId="20" xfId="0" applyBorder="1" applyFont="1" applyNumberFormat="1"/>
    <xf borderId="9" fillId="0" fontId="2" numFmtId="20" xfId="0" applyBorder="1" applyFont="1" applyNumberFormat="1"/>
    <xf borderId="8" fillId="0" fontId="4" numFmtId="2" xfId="0" applyBorder="1" applyFont="1" applyNumberFormat="1"/>
    <xf borderId="0" fillId="0" fontId="5" numFmtId="164" xfId="0" applyFont="1" applyNumberFormat="1"/>
    <xf borderId="0" fillId="0" fontId="2" numFmtId="0" xfId="0" applyAlignment="1" applyFont="1">
      <alignment horizontal="center"/>
    </xf>
    <xf borderId="1" fillId="0" fontId="2" numFmtId="0" xfId="0" applyAlignment="1" applyBorder="1" applyFont="1">
      <alignment horizontal="center"/>
    </xf>
    <xf borderId="4" fillId="0" fontId="4" numFmtId="2" xfId="0" applyBorder="1" applyFont="1" applyNumberFormat="1"/>
    <xf borderId="5" fillId="0" fontId="4" numFmtId="2" xfId="0" applyBorder="1" applyFont="1" applyNumberFormat="1"/>
    <xf borderId="10" fillId="0" fontId="2" numFmtId="0" xfId="0" applyAlignment="1" applyBorder="1" applyFont="1">
      <alignment horizontal="left" shrinkToFit="0" vertical="center" wrapText="1"/>
    </xf>
    <xf borderId="6" fillId="0" fontId="2" numFmtId="0" xfId="0" applyAlignment="1" applyBorder="1" applyFont="1">
      <alignment horizontal="center" shrinkToFit="0" vertical="center" wrapText="1"/>
    </xf>
    <xf borderId="0" fillId="0" fontId="4" numFmtId="2" xfId="0" applyFont="1" applyNumberFormat="1"/>
    <xf borderId="6" fillId="0" fontId="4" numFmtId="164" xfId="0" applyBorder="1" applyFont="1" applyNumberFormat="1"/>
    <xf borderId="10" fillId="0" fontId="4" numFmtId="2" xfId="0" applyBorder="1" applyFont="1" applyNumberFormat="1"/>
    <xf borderId="0" fillId="0" fontId="2" numFmtId="0" xfId="0" applyAlignment="1" applyFont="1">
      <alignment horizontal="left"/>
    </xf>
    <xf borderId="4" fillId="0" fontId="2" numFmtId="0" xfId="0" applyBorder="1" applyFont="1"/>
    <xf borderId="5" fillId="0" fontId="2" numFmtId="0" xfId="0" applyBorder="1" applyFont="1"/>
    <xf borderId="10" fillId="0" fontId="2" numFmtId="0" xfId="0" applyAlignment="1" applyBorder="1" applyFont="1">
      <alignment horizontal="left"/>
    </xf>
    <xf borderId="5" fillId="0" fontId="2" numFmtId="0" xfId="0" applyAlignment="1" applyBorder="1" applyFont="1">
      <alignment horizontal="right"/>
    </xf>
    <xf borderId="4" fillId="0" fontId="6" numFmtId="0" xfId="0" applyAlignment="1" applyBorder="1" applyFont="1">
      <alignment horizontal="center"/>
    </xf>
    <xf borderId="10" fillId="0" fontId="7" numFmtId="0" xfId="0" applyBorder="1" applyFont="1"/>
    <xf borderId="10" fillId="0" fontId="6" numFmtId="0" xfId="0" applyAlignment="1" applyBorder="1" applyFont="1">
      <alignment horizontal="center"/>
    </xf>
    <xf borderId="5" fillId="0" fontId="7" numFmtId="0" xfId="0" applyBorder="1" applyFont="1"/>
    <xf borderId="2" fillId="0" fontId="2" numFmtId="0" xfId="0" applyAlignment="1" applyBorder="1" applyFont="1">
      <alignment horizontal="left"/>
    </xf>
    <xf borderId="3" fillId="0" fontId="2" numFmtId="165" xfId="0" applyAlignment="1" applyBorder="1" applyFont="1" applyNumberFormat="1">
      <alignment horizontal="right"/>
    </xf>
    <xf borderId="6" fillId="0" fontId="2" numFmtId="0" xfId="0" applyAlignment="1" applyBorder="1" applyFont="1">
      <alignment horizontal="left"/>
    </xf>
    <xf borderId="7" fillId="0" fontId="2" numFmtId="165" xfId="0" applyAlignment="1" applyBorder="1" applyFont="1" applyNumberFormat="1">
      <alignment horizontal="right"/>
    </xf>
    <xf borderId="7" fillId="0" fontId="4" numFmtId="165" xfId="0" applyAlignment="1" applyBorder="1" applyFont="1" applyNumberFormat="1">
      <alignment horizontal="right"/>
    </xf>
    <xf borderId="4" fillId="0" fontId="2" numFmtId="0" xfId="0" applyAlignment="1" applyBorder="1" applyFont="1">
      <alignment horizontal="right"/>
    </xf>
    <xf borderId="5" fillId="0" fontId="4" numFmtId="165" xfId="0" applyAlignment="1" applyBorder="1" applyFont="1" applyNumberFormat="1">
      <alignment horizontal="right"/>
    </xf>
    <xf borderId="0" fillId="0" fontId="6" numFmtId="0" xfId="0" applyFont="1"/>
    <xf borderId="1" fillId="0" fontId="2" numFmtId="165" xfId="0" applyAlignment="1" applyBorder="1" applyFont="1" applyNumberFormat="1">
      <alignment horizontal="right"/>
    </xf>
    <xf borderId="1" fillId="0" fontId="2" numFmtId="166" xfId="0" applyBorder="1" applyFont="1" applyNumberFormat="1"/>
    <xf borderId="0" fillId="0" fontId="2" numFmtId="0" xfId="0" applyAlignment="1" applyFont="1">
      <alignment horizontal="right"/>
    </xf>
    <xf borderId="1" fillId="0" fontId="2" numFmtId="0" xfId="0" applyAlignment="1" applyBorder="1" applyFont="1">
      <alignment horizontal="right"/>
    </xf>
    <xf borderId="1" fillId="2" fontId="4" numFmtId="165" xfId="0" applyAlignment="1" applyBorder="1" applyFont="1" applyNumberFormat="1">
      <alignment horizontal="right"/>
    </xf>
    <xf borderId="4" fillId="0" fontId="6" numFmtId="0" xfId="0" applyAlignment="1" applyBorder="1" applyFont="1">
      <alignment horizontal="center" shrinkToFit="0" vertical="center" wrapText="1"/>
    </xf>
    <xf borderId="10" fillId="0" fontId="6" numFmtId="0" xfId="0" applyAlignment="1" applyBorder="1" applyFont="1">
      <alignment horizontal="center"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Alignment="1" applyBorder="1" applyFont="1">
      <alignment horizontal="center"/>
    </xf>
    <xf borderId="0" fillId="0" fontId="4" numFmtId="165" xfId="0" applyAlignment="1" applyFont="1" applyNumberFormat="1">
      <alignment horizontal="right"/>
    </xf>
    <xf borderId="8" fillId="0" fontId="2" numFmtId="0" xfId="0" applyAlignment="1" applyBorder="1" applyFont="1">
      <alignment horizontal="center"/>
    </xf>
    <xf borderId="11" fillId="0" fontId="4" numFmtId="165" xfId="0" applyAlignment="1" applyBorder="1" applyFont="1" applyNumberFormat="1">
      <alignment horizontal="right"/>
    </xf>
    <xf borderId="9" fillId="0" fontId="4" numFmtId="165" xfId="0" applyAlignment="1" applyBorder="1" applyFont="1" applyNumberFormat="1">
      <alignment horizontal="right"/>
    </xf>
    <xf borderId="1" fillId="0" fontId="4" numFmtId="165" xfId="0" applyAlignment="1" applyBorder="1" applyFont="1" applyNumberFormat="1">
      <alignment horizontal="righ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customschemas.google.com/relationships/workbookmetadata" Target="metadata"/><Relationship Id="rId12" Type="http://schemas.openxmlformats.org/officeDocument/2006/relationships/externalLink" Target="externalLinks/externalLink1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externalLinks/_rels/externalLink1.xml.rels><?xml version="1.0" encoding="UTF-8" standalone="yes"?><Relationships xmlns="http://schemas.openxmlformats.org/package/2006/relationships"><Relationship Id="rId1" Type="http://schemas.microsoft.com/office/2006/relationships/xlExternalLinkPath/xlPathMissing" Target="Book1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Q2"/>
      <sheetName val="Q2 (2)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9" width="11.33"/>
    <col customWidth="1" min="10" max="26" width="10.56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A2" s="3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2"/>
      <c r="B3" s="2"/>
      <c r="C3" s="2"/>
      <c r="D3" s="2"/>
      <c r="E3" s="2"/>
      <c r="F3" s="2"/>
      <c r="G3" s="4"/>
      <c r="H3" s="5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2"/>
      <c r="B4" s="2" t="s">
        <v>2</v>
      </c>
      <c r="C4" s="2"/>
      <c r="D4" s="6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2"/>
      <c r="B5" s="2" t="s">
        <v>3</v>
      </c>
      <c r="C5" s="2"/>
      <c r="D5" s="7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"/>
      <c r="B6" s="2" t="s">
        <v>4</v>
      </c>
      <c r="C6" s="2"/>
      <c r="D6" s="8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2"/>
      <c r="B7" s="2"/>
      <c r="C7" s="2"/>
      <c r="D7" s="2"/>
      <c r="E7" s="2"/>
      <c r="F7" s="2"/>
      <c r="G7" s="9"/>
      <c r="H7" s="10"/>
      <c r="I7" s="10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2"/>
      <c r="B8" s="11" t="s">
        <v>5</v>
      </c>
      <c r="C8" s="12" t="s">
        <v>6</v>
      </c>
      <c r="D8" s="13" t="s">
        <v>7</v>
      </c>
      <c r="E8" s="14" t="s">
        <v>8</v>
      </c>
      <c r="F8" s="15" t="s">
        <v>9</v>
      </c>
      <c r="G8" s="16"/>
      <c r="H8" s="16"/>
      <c r="I8" s="16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"/>
      <c r="B9" s="12" t="s">
        <v>10</v>
      </c>
      <c r="C9" s="17">
        <v>0.375</v>
      </c>
      <c r="D9" s="18">
        <v>0.6666666666666666</v>
      </c>
      <c r="E9" s="19"/>
      <c r="F9" s="20"/>
      <c r="G9" s="16"/>
      <c r="H9" s="16"/>
      <c r="I9" s="16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2"/>
      <c r="B10" s="21" t="s">
        <v>11</v>
      </c>
      <c r="C10" s="22">
        <v>0.3958333333333333</v>
      </c>
      <c r="D10" s="23">
        <v>0.7083333333333334</v>
      </c>
      <c r="E10" s="19"/>
      <c r="F10" s="20"/>
      <c r="G10" s="16"/>
      <c r="H10" s="16"/>
      <c r="I10" s="16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2"/>
      <c r="B11" s="21" t="s">
        <v>12</v>
      </c>
      <c r="C11" s="22"/>
      <c r="D11" s="23"/>
      <c r="E11" s="19"/>
      <c r="F11" s="20"/>
      <c r="G11" s="16"/>
      <c r="H11" s="16"/>
      <c r="I11" s="16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"/>
      <c r="B12" s="21" t="s">
        <v>13</v>
      </c>
      <c r="C12" s="22"/>
      <c r="D12" s="23"/>
      <c r="E12" s="19"/>
      <c r="F12" s="20"/>
      <c r="G12" s="16"/>
      <c r="H12" s="16"/>
      <c r="I12" s="16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21" t="s">
        <v>14</v>
      </c>
      <c r="C13" s="22">
        <v>0.4166666666666667</v>
      </c>
      <c r="D13" s="23">
        <v>0.7083333333333334</v>
      </c>
      <c r="E13" s="19"/>
      <c r="F13" s="20"/>
      <c r="G13" s="16"/>
      <c r="H13" s="16"/>
      <c r="I13" s="16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8.0" customHeight="1">
      <c r="A14" s="2"/>
      <c r="B14" s="21" t="s">
        <v>15</v>
      </c>
      <c r="C14" s="22">
        <v>0.4166666666666667</v>
      </c>
      <c r="D14" s="23">
        <v>0.5833333333333334</v>
      </c>
      <c r="E14" s="19"/>
      <c r="F14" s="20"/>
      <c r="G14" s="16"/>
      <c r="H14" s="16"/>
      <c r="I14" s="16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24" t="s">
        <v>16</v>
      </c>
      <c r="C15" s="25">
        <v>0.4375</v>
      </c>
      <c r="D15" s="26">
        <v>0.5833333333333334</v>
      </c>
      <c r="E15" s="27"/>
      <c r="F15" s="20"/>
      <c r="G15" s="16"/>
      <c r="H15" s="16"/>
      <c r="I15" s="28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"/>
      <c r="B16" s="29"/>
      <c r="C16" s="29"/>
      <c r="D16" s="30" t="s">
        <v>17</v>
      </c>
      <c r="E16" s="31"/>
      <c r="F16" s="3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29"/>
      <c r="C17" s="29"/>
      <c r="D17" s="29"/>
      <c r="E17" s="29"/>
      <c r="F17" s="29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29"/>
      <c r="C18" s="29"/>
      <c r="D18" s="29"/>
      <c r="E18" s="29"/>
      <c r="F18" s="29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29"/>
      <c r="C19" s="29"/>
      <c r="D19" s="29"/>
      <c r="E19" s="29"/>
      <c r="F19" s="29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29"/>
      <c r="C20" s="29"/>
      <c r="D20" s="29"/>
      <c r="E20" s="29"/>
      <c r="F20" s="29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7" width="11.33"/>
    <col customWidth="1" min="8" max="26" width="10.56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A2" s="3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2"/>
      <c r="B3" s="2"/>
      <c r="C3" s="2"/>
      <c r="D3" s="2"/>
      <c r="E3" s="2"/>
      <c r="F3" s="2"/>
      <c r="G3" s="4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2"/>
      <c r="B4" s="2" t="s">
        <v>2</v>
      </c>
      <c r="C4" s="2"/>
      <c r="D4" s="6">
        <v>14.8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2"/>
      <c r="B5" s="2" t="s">
        <v>3</v>
      </c>
      <c r="C5" s="2"/>
      <c r="D5" s="7">
        <v>1.6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"/>
      <c r="B6" s="2" t="s">
        <v>4</v>
      </c>
      <c r="C6" s="2"/>
      <c r="D6" s="8">
        <f>E16*D4+F16*D4*D5</f>
        <v>495.8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2"/>
      <c r="B8" s="11" t="s">
        <v>5</v>
      </c>
      <c r="C8" s="12" t="s">
        <v>6</v>
      </c>
      <c r="D8" s="13" t="s">
        <v>7</v>
      </c>
      <c r="E8" s="14" t="s">
        <v>8</v>
      </c>
      <c r="F8" s="33" t="s">
        <v>9</v>
      </c>
      <c r="G8" s="34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"/>
      <c r="B9" s="12" t="s">
        <v>10</v>
      </c>
      <c r="C9" s="17">
        <v>0.375</v>
      </c>
      <c r="D9" s="18">
        <v>0.6666666666666666</v>
      </c>
      <c r="E9" s="19">
        <f t="shared" ref="E9:E13" si="1">24*(D9-C9)</f>
        <v>7</v>
      </c>
      <c r="F9" s="35"/>
      <c r="G9" s="36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2"/>
      <c r="B10" s="21" t="s">
        <v>11</v>
      </c>
      <c r="C10" s="22">
        <v>0.3958333333333333</v>
      </c>
      <c r="D10" s="23">
        <v>0.7083333333333334</v>
      </c>
      <c r="E10" s="19">
        <f t="shared" si="1"/>
        <v>7.5</v>
      </c>
      <c r="F10" s="35"/>
      <c r="G10" s="36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2"/>
      <c r="B11" s="21" t="s">
        <v>12</v>
      </c>
      <c r="C11" s="22"/>
      <c r="D11" s="23"/>
      <c r="E11" s="19">
        <f t="shared" si="1"/>
        <v>0</v>
      </c>
      <c r="F11" s="35"/>
      <c r="G11" s="36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"/>
      <c r="B12" s="21" t="s">
        <v>13</v>
      </c>
      <c r="C12" s="22"/>
      <c r="D12" s="23"/>
      <c r="E12" s="19">
        <f t="shared" si="1"/>
        <v>0</v>
      </c>
      <c r="F12" s="35"/>
      <c r="G12" s="36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21" t="s">
        <v>14</v>
      </c>
      <c r="C13" s="22">
        <v>0.4166666666666667</v>
      </c>
      <c r="D13" s="23">
        <v>0.7083333333333334</v>
      </c>
      <c r="E13" s="19">
        <f t="shared" si="1"/>
        <v>7</v>
      </c>
      <c r="F13" s="35"/>
      <c r="G13" s="3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2"/>
      <c r="B14" s="21" t="s">
        <v>15</v>
      </c>
      <c r="C14" s="22">
        <v>0.4166666666666667</v>
      </c>
      <c r="D14" s="23">
        <v>0.5833333333333334</v>
      </c>
      <c r="E14" s="19"/>
      <c r="F14" s="35">
        <f t="shared" ref="F14:F15" si="2">24*(D14-C14)</f>
        <v>4</v>
      </c>
      <c r="G14" s="3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8.0" customHeight="1">
      <c r="A15" s="2"/>
      <c r="B15" s="24" t="s">
        <v>16</v>
      </c>
      <c r="C15" s="25">
        <v>0.4375</v>
      </c>
      <c r="D15" s="26">
        <v>0.5833333333333334</v>
      </c>
      <c r="E15" s="27"/>
      <c r="F15" s="35">
        <f t="shared" si="2"/>
        <v>3.5</v>
      </c>
      <c r="G15" s="36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"/>
      <c r="B16" s="29"/>
      <c r="C16" s="29"/>
      <c r="D16" s="30" t="s">
        <v>17</v>
      </c>
      <c r="E16" s="31">
        <f t="shared" ref="E16:F16" si="3">SUM(E9:E15)</f>
        <v>21.5</v>
      </c>
      <c r="F16" s="37">
        <f t="shared" si="3"/>
        <v>7.5</v>
      </c>
      <c r="G16" s="36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29"/>
      <c r="C17" s="29"/>
      <c r="D17" s="29"/>
      <c r="E17" s="29"/>
      <c r="F17" s="29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29"/>
      <c r="C18" s="29"/>
      <c r="D18" s="29"/>
      <c r="E18" s="29"/>
      <c r="F18" s="29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29"/>
      <c r="C19" s="29"/>
      <c r="D19" s="29"/>
      <c r="E19" s="29"/>
      <c r="F19" s="29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29"/>
      <c r="C20" s="29"/>
      <c r="D20" s="29"/>
      <c r="E20" s="29"/>
      <c r="F20" s="29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29"/>
      <c r="C21" s="29"/>
      <c r="D21" s="29"/>
      <c r="E21" s="29"/>
      <c r="F21" s="29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2" width="14.78"/>
    <col customWidth="1" min="3" max="3" width="11.33"/>
    <col customWidth="1" min="4" max="4" width="14.78"/>
    <col customWidth="1" min="5" max="9" width="11.33"/>
    <col customWidth="1" min="10" max="26" width="10.56"/>
  </cols>
  <sheetData>
    <row r="1" ht="16.5" customHeight="1">
      <c r="A1" s="1" t="s">
        <v>18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A2" s="3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2"/>
      <c r="B3" s="38"/>
      <c r="C3" s="38"/>
      <c r="D3" s="38"/>
      <c r="E3" s="38"/>
      <c r="F3" s="38"/>
      <c r="G3" s="38"/>
      <c r="H3" s="38"/>
      <c r="I3" s="38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2"/>
      <c r="B4" s="39" t="s">
        <v>19</v>
      </c>
      <c r="C4" s="40" t="s">
        <v>20</v>
      </c>
      <c r="D4" s="41" t="s">
        <v>21</v>
      </c>
      <c r="E4" s="42">
        <v>7.0</v>
      </c>
      <c r="F4" s="38"/>
      <c r="G4" s="38"/>
      <c r="H4" s="38"/>
      <c r="I4" s="38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2"/>
      <c r="B5" s="43" t="s">
        <v>22</v>
      </c>
      <c r="C5" s="44"/>
      <c r="D5" s="45" t="s">
        <v>23</v>
      </c>
      <c r="E5" s="46"/>
      <c r="F5" s="38"/>
      <c r="G5" s="38"/>
      <c r="H5" s="38"/>
      <c r="I5" s="38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"/>
      <c r="B6" s="47" t="s">
        <v>24</v>
      </c>
      <c r="C6" s="48">
        <v>2514.0</v>
      </c>
      <c r="D6" s="47" t="s">
        <v>25</v>
      </c>
      <c r="E6" s="48">
        <v>300.68</v>
      </c>
      <c r="F6" s="38"/>
      <c r="G6" s="38"/>
      <c r="H6" s="38"/>
      <c r="I6" s="38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2"/>
      <c r="B7" s="49" t="s">
        <v>26</v>
      </c>
      <c r="C7" s="50">
        <v>218.0</v>
      </c>
      <c r="D7" s="49" t="s">
        <v>27</v>
      </c>
      <c r="E7" s="50">
        <v>134.72</v>
      </c>
      <c r="F7" s="38"/>
      <c r="G7" s="38"/>
      <c r="H7" s="38"/>
      <c r="I7" s="38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2"/>
      <c r="B8" s="49"/>
      <c r="C8" s="50"/>
      <c r="D8" s="49" t="s">
        <v>28</v>
      </c>
      <c r="E8" s="51"/>
      <c r="F8" s="38"/>
      <c r="G8" s="38"/>
      <c r="H8" s="38"/>
      <c r="I8" s="38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"/>
      <c r="B9" s="49"/>
      <c r="C9" s="50"/>
      <c r="D9" s="49" t="s">
        <v>29</v>
      </c>
      <c r="E9" s="51"/>
      <c r="F9" s="38"/>
      <c r="G9" s="38"/>
      <c r="H9" s="38"/>
      <c r="I9" s="38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2"/>
      <c r="B10" s="49"/>
      <c r="C10" s="50"/>
      <c r="D10" s="49"/>
      <c r="E10" s="50"/>
      <c r="F10" s="38"/>
      <c r="G10" s="38"/>
      <c r="H10" s="38"/>
      <c r="I10" s="38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2"/>
      <c r="B11" s="52" t="s">
        <v>17</v>
      </c>
      <c r="C11" s="53"/>
      <c r="D11" s="52" t="s">
        <v>17</v>
      </c>
      <c r="E11" s="53"/>
      <c r="F11" s="38"/>
      <c r="G11" s="38"/>
      <c r="H11" s="38"/>
      <c r="I11" s="38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"/>
      <c r="B12" s="38"/>
      <c r="C12" s="38"/>
      <c r="D12" s="43" t="s">
        <v>30</v>
      </c>
      <c r="E12" s="53"/>
      <c r="F12" s="38"/>
      <c r="G12" s="38"/>
      <c r="H12" s="38"/>
      <c r="I12" s="38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38"/>
      <c r="C13" s="38"/>
      <c r="D13" s="38"/>
      <c r="E13" s="38"/>
      <c r="F13" s="38"/>
      <c r="G13" s="38"/>
      <c r="H13" s="38"/>
      <c r="I13" s="38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2"/>
      <c r="B14" s="38"/>
      <c r="C14" s="38"/>
      <c r="D14" s="38"/>
      <c r="E14" s="38"/>
      <c r="F14" s="38"/>
      <c r="G14" s="38"/>
      <c r="H14" s="38"/>
      <c r="I14" s="38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38"/>
      <c r="C15" s="38"/>
      <c r="D15" s="38"/>
      <c r="E15" s="38"/>
      <c r="F15" s="38"/>
      <c r="G15" s="38"/>
      <c r="H15" s="38"/>
      <c r="I15" s="38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"/>
      <c r="B16" s="38"/>
      <c r="C16" s="38"/>
      <c r="D16" s="38"/>
      <c r="E16" s="38"/>
      <c r="F16" s="38"/>
      <c r="G16" s="38"/>
      <c r="H16" s="38"/>
      <c r="I16" s="38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38"/>
      <c r="C17" s="38"/>
      <c r="D17" s="38"/>
      <c r="E17" s="38"/>
      <c r="F17" s="38"/>
      <c r="G17" s="38"/>
      <c r="H17" s="38"/>
      <c r="I17" s="38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38"/>
      <c r="C18" s="38"/>
      <c r="D18" s="38"/>
      <c r="E18" s="38"/>
      <c r="F18" s="38"/>
      <c r="G18" s="38"/>
      <c r="H18" s="38"/>
      <c r="I18" s="38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38"/>
      <c r="C19" s="38"/>
      <c r="D19" s="38"/>
      <c r="E19" s="38"/>
      <c r="F19" s="38"/>
      <c r="G19" s="38"/>
      <c r="H19" s="38"/>
      <c r="I19" s="38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38"/>
      <c r="C20" s="38"/>
      <c r="D20" s="38"/>
      <c r="E20" s="38"/>
      <c r="F20" s="38"/>
      <c r="G20" s="38"/>
      <c r="H20" s="38"/>
      <c r="I20" s="38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38"/>
      <c r="C21" s="38"/>
      <c r="D21" s="38"/>
      <c r="E21" s="38"/>
      <c r="F21" s="38"/>
      <c r="G21" s="38"/>
      <c r="H21" s="38"/>
      <c r="I21" s="38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38"/>
      <c r="C22" s="38"/>
      <c r="D22" s="38"/>
      <c r="E22" s="38"/>
      <c r="F22" s="38"/>
      <c r="G22" s="38"/>
      <c r="H22" s="38"/>
      <c r="I22" s="38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38"/>
      <c r="C23" s="38"/>
      <c r="D23" s="38"/>
      <c r="E23" s="38"/>
      <c r="F23" s="38"/>
      <c r="G23" s="38"/>
      <c r="H23" s="38"/>
      <c r="I23" s="38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38"/>
      <c r="C24" s="38"/>
      <c r="D24" s="38"/>
      <c r="E24" s="38"/>
      <c r="F24" s="38"/>
      <c r="G24" s="38"/>
      <c r="H24" s="38"/>
      <c r="I24" s="38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38"/>
      <c r="C25" s="38"/>
      <c r="D25" s="38"/>
      <c r="E25" s="38"/>
      <c r="F25" s="38"/>
      <c r="G25" s="38"/>
      <c r="H25" s="38"/>
      <c r="I25" s="38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38"/>
      <c r="C26" s="38"/>
      <c r="D26" s="38"/>
      <c r="E26" s="38"/>
      <c r="F26" s="38"/>
      <c r="G26" s="38"/>
      <c r="H26" s="38"/>
      <c r="I26" s="38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38"/>
      <c r="C27" s="38"/>
      <c r="D27" s="38"/>
      <c r="E27" s="38"/>
      <c r="F27" s="38"/>
      <c r="G27" s="38"/>
      <c r="H27" s="38"/>
      <c r="I27" s="38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38"/>
      <c r="C28" s="38"/>
      <c r="D28" s="38"/>
      <c r="E28" s="38"/>
      <c r="F28" s="38"/>
      <c r="G28" s="38"/>
      <c r="H28" s="38"/>
      <c r="I28" s="38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38"/>
      <c r="C29" s="38"/>
      <c r="D29" s="38"/>
      <c r="E29" s="38"/>
      <c r="F29" s="38"/>
      <c r="G29" s="38"/>
      <c r="H29" s="38"/>
      <c r="I29" s="38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38"/>
      <c r="C30" s="38"/>
      <c r="D30" s="38"/>
      <c r="E30" s="38"/>
      <c r="F30" s="38"/>
      <c r="G30" s="38"/>
      <c r="H30" s="38"/>
      <c r="I30" s="38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38"/>
      <c r="C31" s="38"/>
      <c r="D31" s="38"/>
      <c r="E31" s="38"/>
      <c r="F31" s="38"/>
      <c r="G31" s="38"/>
      <c r="H31" s="38"/>
      <c r="I31" s="38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38"/>
      <c r="C32" s="38"/>
      <c r="D32" s="38"/>
      <c r="E32" s="38"/>
      <c r="F32" s="38"/>
      <c r="G32" s="38"/>
      <c r="H32" s="38"/>
      <c r="I32" s="38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38"/>
      <c r="C33" s="38"/>
      <c r="D33" s="38"/>
      <c r="E33" s="38"/>
      <c r="F33" s="38"/>
      <c r="G33" s="38"/>
      <c r="H33" s="38"/>
      <c r="I33" s="38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38"/>
      <c r="C34" s="38"/>
      <c r="D34" s="38"/>
      <c r="E34" s="38"/>
      <c r="F34" s="38"/>
      <c r="G34" s="38"/>
      <c r="H34" s="38"/>
      <c r="I34" s="38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38"/>
      <c r="C35" s="38"/>
      <c r="D35" s="38"/>
      <c r="E35" s="38"/>
      <c r="F35" s="38"/>
      <c r="G35" s="38"/>
      <c r="H35" s="38"/>
      <c r="I35" s="38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38"/>
      <c r="C36" s="38"/>
      <c r="D36" s="38"/>
      <c r="E36" s="38"/>
      <c r="F36" s="38"/>
      <c r="G36" s="38"/>
      <c r="H36" s="38"/>
      <c r="I36" s="38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38"/>
      <c r="C37" s="38"/>
      <c r="D37" s="38"/>
      <c r="E37" s="38"/>
      <c r="F37" s="38"/>
      <c r="G37" s="38"/>
      <c r="H37" s="38"/>
      <c r="I37" s="38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38"/>
      <c r="C38" s="38"/>
      <c r="D38" s="38"/>
      <c r="E38" s="38"/>
      <c r="F38" s="38"/>
      <c r="G38" s="38"/>
      <c r="H38" s="38"/>
      <c r="I38" s="38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38"/>
      <c r="C39" s="38"/>
      <c r="D39" s="38"/>
      <c r="E39" s="38"/>
      <c r="F39" s="38"/>
      <c r="G39" s="38"/>
      <c r="H39" s="38"/>
      <c r="I39" s="38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38"/>
      <c r="C40" s="38"/>
      <c r="D40" s="38"/>
      <c r="E40" s="38"/>
      <c r="F40" s="38"/>
      <c r="G40" s="38"/>
      <c r="H40" s="38"/>
      <c r="I40" s="38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38"/>
      <c r="C41" s="38"/>
      <c r="D41" s="38"/>
      <c r="E41" s="38"/>
      <c r="F41" s="38"/>
      <c r="G41" s="38"/>
      <c r="H41" s="38"/>
      <c r="I41" s="38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38"/>
      <c r="C42" s="38"/>
      <c r="D42" s="38"/>
      <c r="E42" s="38"/>
      <c r="F42" s="38"/>
      <c r="G42" s="38"/>
      <c r="H42" s="38"/>
      <c r="I42" s="38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38"/>
      <c r="C43" s="38"/>
      <c r="D43" s="38"/>
      <c r="E43" s="38"/>
      <c r="F43" s="38"/>
      <c r="G43" s="38"/>
      <c r="H43" s="38"/>
      <c r="I43" s="38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38"/>
      <c r="C44" s="38"/>
      <c r="D44" s="38"/>
      <c r="E44" s="38"/>
      <c r="F44" s="38"/>
      <c r="G44" s="38"/>
      <c r="H44" s="38"/>
      <c r="I44" s="38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38"/>
      <c r="C45" s="38"/>
      <c r="D45" s="38"/>
      <c r="E45" s="38"/>
      <c r="F45" s="38"/>
      <c r="G45" s="38"/>
      <c r="H45" s="38"/>
      <c r="I45" s="38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B5:C5"/>
    <mergeCell ref="D5:E5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2" width="14.78"/>
    <col customWidth="1" min="3" max="3" width="11.33"/>
    <col customWidth="1" min="4" max="4" width="14.78"/>
    <col customWidth="1" min="5" max="9" width="11.33"/>
    <col customWidth="1" min="10" max="26" width="10.56"/>
  </cols>
  <sheetData>
    <row r="1" ht="16.5" customHeight="1">
      <c r="A1" s="1" t="s">
        <v>18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A2" s="3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2"/>
      <c r="B3" s="38"/>
      <c r="C3" s="38"/>
      <c r="D3" s="38"/>
      <c r="E3" s="38"/>
      <c r="F3" s="38"/>
      <c r="G3" s="38"/>
      <c r="H3" s="38"/>
      <c r="I3" s="38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2"/>
      <c r="B4" s="39" t="s">
        <v>19</v>
      </c>
      <c r="C4" s="40" t="s">
        <v>20</v>
      </c>
      <c r="D4" s="41" t="s">
        <v>21</v>
      </c>
      <c r="E4" s="42">
        <v>7.0</v>
      </c>
      <c r="F4" s="38"/>
      <c r="G4" s="38"/>
      <c r="H4" s="38"/>
      <c r="I4" s="38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2"/>
      <c r="B5" s="43" t="s">
        <v>22</v>
      </c>
      <c r="C5" s="44"/>
      <c r="D5" s="45" t="s">
        <v>23</v>
      </c>
      <c r="E5" s="46"/>
      <c r="F5" s="38"/>
      <c r="G5" s="38"/>
      <c r="H5" s="38"/>
      <c r="I5" s="38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"/>
      <c r="B6" s="47" t="s">
        <v>24</v>
      </c>
      <c r="C6" s="48">
        <v>2514.0</v>
      </c>
      <c r="D6" s="47" t="s">
        <v>25</v>
      </c>
      <c r="E6" s="48">
        <v>300.68</v>
      </c>
      <c r="F6" s="38"/>
      <c r="G6" s="38"/>
      <c r="H6" s="38"/>
      <c r="I6" s="38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2"/>
      <c r="B7" s="49" t="s">
        <v>26</v>
      </c>
      <c r="C7" s="50">
        <v>218.0</v>
      </c>
      <c r="D7" s="49" t="s">
        <v>27</v>
      </c>
      <c r="E7" s="50">
        <v>134.72</v>
      </c>
      <c r="F7" s="38"/>
      <c r="G7" s="38"/>
      <c r="H7" s="38"/>
      <c r="I7" s="38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2"/>
      <c r="B8" s="49"/>
      <c r="C8" s="50"/>
      <c r="D8" s="49" t="s">
        <v>28</v>
      </c>
      <c r="E8" s="51">
        <f>ROUND(0.065*C11,2)</f>
        <v>177.58</v>
      </c>
      <c r="F8" s="38"/>
      <c r="G8" s="38"/>
      <c r="H8" s="38"/>
      <c r="I8" s="38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"/>
      <c r="B9" s="49"/>
      <c r="C9" s="50"/>
      <c r="D9" s="49" t="s">
        <v>29</v>
      </c>
      <c r="E9" s="51">
        <f>ROUND(0.09*(C11*12-31395)/12,2)</f>
        <v>10.42</v>
      </c>
      <c r="F9" s="38"/>
      <c r="G9" s="38"/>
      <c r="H9" s="38"/>
      <c r="I9" s="38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2"/>
      <c r="B10" s="49"/>
      <c r="C10" s="50"/>
      <c r="D10" s="49"/>
      <c r="E10" s="50"/>
      <c r="F10" s="38"/>
      <c r="G10" s="38"/>
      <c r="H10" s="38"/>
      <c r="I10" s="38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2"/>
      <c r="B11" s="52" t="s">
        <v>17</v>
      </c>
      <c r="C11" s="53">
        <f>SUM(C6:C10)</f>
        <v>2732</v>
      </c>
      <c r="D11" s="52" t="s">
        <v>17</v>
      </c>
      <c r="E11" s="53">
        <f>SUM(E6:E10)</f>
        <v>623.4</v>
      </c>
      <c r="F11" s="38"/>
      <c r="G11" s="38"/>
      <c r="H11" s="38"/>
      <c r="I11" s="38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"/>
      <c r="B12" s="38"/>
      <c r="C12" s="38"/>
      <c r="D12" s="43" t="s">
        <v>30</v>
      </c>
      <c r="E12" s="53">
        <f>C11-E11</f>
        <v>2108.6</v>
      </c>
      <c r="F12" s="38"/>
      <c r="G12" s="38"/>
      <c r="H12" s="38"/>
      <c r="I12" s="38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38"/>
      <c r="C13" s="38"/>
      <c r="D13" s="38"/>
      <c r="E13" s="38"/>
      <c r="F13" s="38"/>
      <c r="G13" s="38"/>
      <c r="H13" s="38"/>
      <c r="I13" s="38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2"/>
      <c r="B14" s="38"/>
      <c r="C14" s="38"/>
      <c r="D14" s="38"/>
      <c r="E14" s="38"/>
      <c r="F14" s="38"/>
      <c r="G14" s="38"/>
      <c r="H14" s="38"/>
      <c r="I14" s="38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38"/>
      <c r="C15" s="38"/>
      <c r="D15" s="38"/>
      <c r="E15" s="38"/>
      <c r="F15" s="38"/>
      <c r="G15" s="38"/>
      <c r="H15" s="38"/>
      <c r="I15" s="38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"/>
      <c r="B16" s="38"/>
      <c r="C16" s="38"/>
      <c r="D16" s="38"/>
      <c r="E16" s="38"/>
      <c r="F16" s="38"/>
      <c r="G16" s="38"/>
      <c r="H16" s="38"/>
      <c r="I16" s="38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38"/>
      <c r="C17" s="38"/>
      <c r="D17" s="38"/>
      <c r="E17" s="38"/>
      <c r="F17" s="38"/>
      <c r="G17" s="38"/>
      <c r="H17" s="38"/>
      <c r="I17" s="38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38"/>
      <c r="C18" s="38"/>
      <c r="D18" s="38"/>
      <c r="E18" s="38"/>
      <c r="F18" s="38"/>
      <c r="G18" s="38"/>
      <c r="H18" s="38"/>
      <c r="I18" s="38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38"/>
      <c r="C19" s="38"/>
      <c r="D19" s="38"/>
      <c r="E19" s="38"/>
      <c r="F19" s="38"/>
      <c r="G19" s="38"/>
      <c r="H19" s="38"/>
      <c r="I19" s="38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38"/>
      <c r="C20" s="38"/>
      <c r="D20" s="38"/>
      <c r="E20" s="38"/>
      <c r="F20" s="38"/>
      <c r="G20" s="38"/>
      <c r="H20" s="38"/>
      <c r="I20" s="38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38"/>
      <c r="C21" s="38"/>
      <c r="D21" s="38"/>
      <c r="E21" s="38"/>
      <c r="F21" s="38"/>
      <c r="G21" s="38"/>
      <c r="H21" s="38"/>
      <c r="I21" s="38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38"/>
      <c r="C22" s="38"/>
      <c r="D22" s="38"/>
      <c r="E22" s="38"/>
      <c r="F22" s="38"/>
      <c r="G22" s="38"/>
      <c r="H22" s="38"/>
      <c r="I22" s="38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38"/>
      <c r="C23" s="38"/>
      <c r="D23" s="38"/>
      <c r="E23" s="38"/>
      <c r="F23" s="38"/>
      <c r="G23" s="38"/>
      <c r="H23" s="38"/>
      <c r="I23" s="38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38"/>
      <c r="C24" s="38"/>
      <c r="D24" s="38"/>
      <c r="E24" s="38"/>
      <c r="F24" s="38"/>
      <c r="G24" s="38"/>
      <c r="H24" s="38"/>
      <c r="I24" s="38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38"/>
      <c r="C25" s="38"/>
      <c r="D25" s="38"/>
      <c r="E25" s="38"/>
      <c r="F25" s="38"/>
      <c r="G25" s="38"/>
      <c r="H25" s="38"/>
      <c r="I25" s="38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38"/>
      <c r="C26" s="38"/>
      <c r="D26" s="38"/>
      <c r="E26" s="38"/>
      <c r="F26" s="38"/>
      <c r="G26" s="38"/>
      <c r="H26" s="38"/>
      <c r="I26" s="38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38"/>
      <c r="C27" s="38"/>
      <c r="D27" s="38"/>
      <c r="E27" s="38"/>
      <c r="F27" s="38"/>
      <c r="G27" s="38"/>
      <c r="H27" s="38"/>
      <c r="I27" s="38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38"/>
      <c r="C28" s="38"/>
      <c r="D28" s="38"/>
      <c r="E28" s="38"/>
      <c r="F28" s="38"/>
      <c r="G28" s="38"/>
      <c r="H28" s="38"/>
      <c r="I28" s="38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38"/>
      <c r="C29" s="38"/>
      <c r="D29" s="38"/>
      <c r="E29" s="38"/>
      <c r="F29" s="38"/>
      <c r="G29" s="38"/>
      <c r="H29" s="38"/>
      <c r="I29" s="38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38"/>
      <c r="C30" s="38"/>
      <c r="D30" s="38"/>
      <c r="E30" s="38"/>
      <c r="F30" s="38"/>
      <c r="G30" s="38"/>
      <c r="H30" s="38"/>
      <c r="I30" s="38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38"/>
      <c r="C31" s="38"/>
      <c r="D31" s="38"/>
      <c r="E31" s="38"/>
      <c r="F31" s="38"/>
      <c r="G31" s="38"/>
      <c r="H31" s="38"/>
      <c r="I31" s="38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38"/>
      <c r="C32" s="38"/>
      <c r="D32" s="38"/>
      <c r="E32" s="38"/>
      <c r="F32" s="38"/>
      <c r="G32" s="38"/>
      <c r="H32" s="38"/>
      <c r="I32" s="38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38"/>
      <c r="C33" s="38"/>
      <c r="D33" s="38"/>
      <c r="E33" s="38"/>
      <c r="F33" s="38"/>
      <c r="G33" s="38"/>
      <c r="H33" s="38"/>
      <c r="I33" s="38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38"/>
      <c r="C34" s="38"/>
      <c r="D34" s="38"/>
      <c r="E34" s="38"/>
      <c r="F34" s="38"/>
      <c r="G34" s="38"/>
      <c r="H34" s="38"/>
      <c r="I34" s="38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38"/>
      <c r="C35" s="38"/>
      <c r="D35" s="38"/>
      <c r="E35" s="38"/>
      <c r="F35" s="38"/>
      <c r="G35" s="38"/>
      <c r="H35" s="38"/>
      <c r="I35" s="38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38"/>
      <c r="C36" s="38"/>
      <c r="D36" s="38"/>
      <c r="E36" s="38"/>
      <c r="F36" s="38"/>
      <c r="G36" s="38"/>
      <c r="H36" s="38"/>
      <c r="I36" s="38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38"/>
      <c r="C37" s="38"/>
      <c r="D37" s="38"/>
      <c r="E37" s="38"/>
      <c r="F37" s="38"/>
      <c r="G37" s="38"/>
      <c r="H37" s="38"/>
      <c r="I37" s="38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38"/>
      <c r="C38" s="38"/>
      <c r="D38" s="38"/>
      <c r="E38" s="38"/>
      <c r="F38" s="38"/>
      <c r="G38" s="38"/>
      <c r="H38" s="38"/>
      <c r="I38" s="38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38"/>
      <c r="C39" s="38"/>
      <c r="D39" s="38"/>
      <c r="E39" s="38"/>
      <c r="F39" s="38"/>
      <c r="G39" s="38"/>
      <c r="H39" s="38"/>
      <c r="I39" s="38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38"/>
      <c r="C40" s="38"/>
      <c r="D40" s="38"/>
      <c r="E40" s="38"/>
      <c r="F40" s="38"/>
      <c r="G40" s="38"/>
      <c r="H40" s="38"/>
      <c r="I40" s="38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38"/>
      <c r="C41" s="38"/>
      <c r="D41" s="38"/>
      <c r="E41" s="38"/>
      <c r="F41" s="38"/>
      <c r="G41" s="38"/>
      <c r="H41" s="38"/>
      <c r="I41" s="38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38"/>
      <c r="C42" s="38"/>
      <c r="D42" s="38"/>
      <c r="E42" s="38"/>
      <c r="F42" s="38"/>
      <c r="G42" s="38"/>
      <c r="H42" s="38"/>
      <c r="I42" s="38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38"/>
      <c r="C43" s="38"/>
      <c r="D43" s="38"/>
      <c r="E43" s="38"/>
      <c r="F43" s="38"/>
      <c r="G43" s="38"/>
      <c r="H43" s="38"/>
      <c r="I43" s="38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38"/>
      <c r="C44" s="38"/>
      <c r="D44" s="38"/>
      <c r="E44" s="38"/>
      <c r="F44" s="38"/>
      <c r="G44" s="38"/>
      <c r="H44" s="38"/>
      <c r="I44" s="38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38"/>
      <c r="C45" s="38"/>
      <c r="D45" s="38"/>
      <c r="E45" s="38"/>
      <c r="F45" s="38"/>
      <c r="G45" s="38"/>
      <c r="H45" s="38"/>
      <c r="I45" s="38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B5:C5"/>
    <mergeCell ref="D5:E5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4" width="18.78"/>
    <col customWidth="1" min="5" max="9" width="11.33"/>
    <col customWidth="1" min="10" max="26" width="10.56"/>
  </cols>
  <sheetData>
    <row r="1" ht="16.5" customHeight="1">
      <c r="A1" s="1" t="s">
        <v>31</v>
      </c>
      <c r="B1" s="54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A2" s="3" t="s">
        <v>32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2"/>
      <c r="B3" s="38"/>
      <c r="C3" s="38"/>
      <c r="D3" s="38"/>
      <c r="E3" s="38"/>
      <c r="F3" s="38"/>
      <c r="G3" s="38"/>
      <c r="H3" s="38"/>
      <c r="I3" s="38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2"/>
      <c r="B4" s="2" t="s">
        <v>33</v>
      </c>
      <c r="C4" s="2"/>
      <c r="D4" s="55"/>
      <c r="E4" s="2"/>
      <c r="F4" s="38"/>
      <c r="G4" s="38"/>
      <c r="H4" s="38"/>
      <c r="I4" s="38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2"/>
      <c r="B5" s="2" t="s">
        <v>34</v>
      </c>
      <c r="C5" s="2"/>
      <c r="D5" s="56"/>
      <c r="E5" s="2"/>
      <c r="F5" s="38"/>
      <c r="G5" s="38"/>
      <c r="H5" s="38"/>
      <c r="I5" s="38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"/>
      <c r="B6" s="38" t="s">
        <v>35</v>
      </c>
      <c r="C6" s="57"/>
      <c r="D6" s="58"/>
      <c r="E6" s="2"/>
      <c r="F6" s="38"/>
      <c r="G6" s="38"/>
      <c r="H6" s="38"/>
      <c r="I6" s="38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2"/>
      <c r="B7" s="38"/>
      <c r="C7" s="57"/>
      <c r="D7" s="57"/>
      <c r="E7" s="2"/>
      <c r="F7" s="38"/>
      <c r="G7" s="38"/>
      <c r="H7" s="38"/>
      <c r="I7" s="38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2"/>
      <c r="B8" s="38" t="s">
        <v>36</v>
      </c>
      <c r="C8" s="57"/>
      <c r="D8" s="59"/>
      <c r="E8" s="2"/>
      <c r="F8" s="38"/>
      <c r="G8" s="38"/>
      <c r="H8" s="38"/>
      <c r="I8" s="38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"/>
      <c r="B9" s="38"/>
      <c r="C9" s="57"/>
      <c r="D9" s="38"/>
      <c r="E9" s="57"/>
      <c r="F9" s="38"/>
      <c r="G9" s="38"/>
      <c r="H9" s="38"/>
      <c r="I9" s="38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2"/>
      <c r="B10" s="60" t="s">
        <v>37</v>
      </c>
      <c r="C10" s="61" t="s">
        <v>38</v>
      </c>
      <c r="D10" s="62" t="s">
        <v>39</v>
      </c>
      <c r="E10" s="57"/>
      <c r="F10" s="38"/>
      <c r="G10" s="38"/>
      <c r="H10" s="38"/>
      <c r="I10" s="38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2"/>
      <c r="B11" s="63">
        <v>0.0</v>
      </c>
      <c r="C11" s="64"/>
      <c r="D11" s="51"/>
      <c r="E11" s="57"/>
      <c r="F11" s="38"/>
      <c r="G11" s="38"/>
      <c r="H11" s="38"/>
      <c r="I11" s="38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"/>
      <c r="B12" s="63">
        <v>1.0</v>
      </c>
      <c r="C12" s="64"/>
      <c r="D12" s="51"/>
      <c r="E12" s="57"/>
      <c r="F12" s="38"/>
      <c r="G12" s="38"/>
      <c r="H12" s="38"/>
      <c r="I12" s="38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63">
        <v>2.0</v>
      </c>
      <c r="C13" s="64"/>
      <c r="D13" s="51"/>
      <c r="E13" s="38"/>
      <c r="F13" s="38"/>
      <c r="G13" s="38"/>
      <c r="H13" s="38"/>
      <c r="I13" s="38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2"/>
      <c r="B14" s="63">
        <v>3.0</v>
      </c>
      <c r="C14" s="64"/>
      <c r="D14" s="51"/>
      <c r="E14" s="38"/>
      <c r="F14" s="38"/>
      <c r="G14" s="38"/>
      <c r="H14" s="38"/>
      <c r="I14" s="38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63">
        <v>4.0</v>
      </c>
      <c r="C15" s="64"/>
      <c r="D15" s="51"/>
      <c r="E15" s="38"/>
      <c r="F15" s="38"/>
      <c r="G15" s="38"/>
      <c r="H15" s="38"/>
      <c r="I15" s="38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"/>
      <c r="B16" s="63">
        <v>5.0</v>
      </c>
      <c r="C16" s="64"/>
      <c r="D16" s="51"/>
      <c r="E16" s="38"/>
      <c r="F16" s="38"/>
      <c r="G16" s="38"/>
      <c r="H16" s="38"/>
      <c r="I16" s="38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63">
        <v>6.0</v>
      </c>
      <c r="C17" s="64"/>
      <c r="D17" s="51"/>
      <c r="E17" s="38"/>
      <c r="F17" s="38"/>
      <c r="G17" s="38"/>
      <c r="H17" s="38"/>
      <c r="I17" s="38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63">
        <v>7.0</v>
      </c>
      <c r="C18" s="64"/>
      <c r="D18" s="51"/>
      <c r="E18" s="38"/>
      <c r="F18" s="38"/>
      <c r="G18" s="38"/>
      <c r="H18" s="38"/>
      <c r="I18" s="38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63">
        <v>8.0</v>
      </c>
      <c r="C19" s="64"/>
      <c r="D19" s="51"/>
      <c r="E19" s="38"/>
      <c r="F19" s="38"/>
      <c r="G19" s="38"/>
      <c r="H19" s="38"/>
      <c r="I19" s="38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63">
        <v>9.0</v>
      </c>
      <c r="C20" s="64"/>
      <c r="D20" s="51"/>
      <c r="E20" s="38"/>
      <c r="F20" s="38"/>
      <c r="G20" s="38"/>
      <c r="H20" s="38"/>
      <c r="I20" s="38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63">
        <v>10.0</v>
      </c>
      <c r="C21" s="64"/>
      <c r="D21" s="51"/>
      <c r="E21" s="38"/>
      <c r="F21" s="38"/>
      <c r="G21" s="38"/>
      <c r="H21" s="38"/>
      <c r="I21" s="38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63">
        <v>11.0</v>
      </c>
      <c r="C22" s="64"/>
      <c r="D22" s="51"/>
      <c r="E22" s="38"/>
      <c r="F22" s="38"/>
      <c r="G22" s="38"/>
      <c r="H22" s="38"/>
      <c r="I22" s="38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63">
        <v>12.0</v>
      </c>
      <c r="C23" s="64"/>
      <c r="D23" s="51"/>
      <c r="E23" s="38"/>
      <c r="F23" s="38"/>
      <c r="G23" s="38"/>
      <c r="H23" s="38"/>
      <c r="I23" s="38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63">
        <v>13.0</v>
      </c>
      <c r="C24" s="64"/>
      <c r="D24" s="51"/>
      <c r="E24" s="38"/>
      <c r="F24" s="38"/>
      <c r="G24" s="38"/>
      <c r="H24" s="38"/>
      <c r="I24" s="38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63">
        <v>14.0</v>
      </c>
      <c r="C25" s="64"/>
      <c r="D25" s="51"/>
      <c r="E25" s="38"/>
      <c r="F25" s="38"/>
      <c r="G25" s="38"/>
      <c r="H25" s="38"/>
      <c r="I25" s="38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63">
        <v>15.0</v>
      </c>
      <c r="C26" s="64"/>
      <c r="D26" s="51"/>
      <c r="E26" s="38"/>
      <c r="F26" s="38"/>
      <c r="G26" s="38"/>
      <c r="H26" s="38"/>
      <c r="I26" s="38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63">
        <v>16.0</v>
      </c>
      <c r="C27" s="64"/>
      <c r="D27" s="51"/>
      <c r="E27" s="38"/>
      <c r="F27" s="38"/>
      <c r="G27" s="38"/>
      <c r="H27" s="38"/>
      <c r="I27" s="38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63">
        <v>17.0</v>
      </c>
      <c r="C28" s="64"/>
      <c r="D28" s="51"/>
      <c r="E28" s="38"/>
      <c r="F28" s="38"/>
      <c r="G28" s="38"/>
      <c r="H28" s="38"/>
      <c r="I28" s="38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63">
        <v>18.0</v>
      </c>
      <c r="C29" s="64"/>
      <c r="D29" s="51"/>
      <c r="E29" s="38"/>
      <c r="F29" s="38"/>
      <c r="G29" s="38"/>
      <c r="H29" s="38"/>
      <c r="I29" s="38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63">
        <v>19.0</v>
      </c>
      <c r="C30" s="64"/>
      <c r="D30" s="51"/>
      <c r="E30" s="38"/>
      <c r="F30" s="38"/>
      <c r="G30" s="38"/>
      <c r="H30" s="38"/>
      <c r="I30" s="38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65">
        <v>20.0</v>
      </c>
      <c r="C31" s="66"/>
      <c r="D31" s="67"/>
      <c r="E31" s="38"/>
      <c r="F31" s="38"/>
      <c r="G31" s="38"/>
      <c r="H31" s="38"/>
      <c r="I31" s="38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38"/>
      <c r="C32" s="38"/>
      <c r="D32" s="38"/>
      <c r="E32" s="38"/>
      <c r="F32" s="38"/>
      <c r="G32" s="38"/>
      <c r="H32" s="38"/>
      <c r="I32" s="38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38"/>
      <c r="C33" s="38"/>
      <c r="D33" s="38"/>
      <c r="E33" s="38"/>
      <c r="F33" s="38"/>
      <c r="G33" s="38"/>
      <c r="H33" s="38"/>
      <c r="I33" s="38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38"/>
      <c r="C34" s="38"/>
      <c r="D34" s="38"/>
      <c r="E34" s="38"/>
      <c r="F34" s="38"/>
      <c r="G34" s="38"/>
      <c r="H34" s="38"/>
      <c r="I34" s="38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38"/>
      <c r="C35" s="38"/>
      <c r="D35" s="38"/>
      <c r="E35" s="38"/>
      <c r="F35" s="38"/>
      <c r="G35" s="38"/>
      <c r="H35" s="38"/>
      <c r="I35" s="38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38"/>
      <c r="C36" s="38"/>
      <c r="D36" s="38"/>
      <c r="E36" s="38"/>
      <c r="F36" s="38"/>
      <c r="G36" s="38"/>
      <c r="H36" s="38"/>
      <c r="I36" s="38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38"/>
      <c r="C37" s="38"/>
      <c r="D37" s="38"/>
      <c r="E37" s="38"/>
      <c r="F37" s="38"/>
      <c r="G37" s="38"/>
      <c r="H37" s="38"/>
      <c r="I37" s="38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38"/>
      <c r="C38" s="38"/>
      <c r="D38" s="38"/>
      <c r="E38" s="38"/>
      <c r="F38" s="38"/>
      <c r="G38" s="38"/>
      <c r="H38" s="38"/>
      <c r="I38" s="38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38"/>
      <c r="C39" s="38"/>
      <c r="D39" s="38"/>
      <c r="E39" s="38"/>
      <c r="F39" s="38"/>
      <c r="G39" s="38"/>
      <c r="H39" s="38"/>
      <c r="I39" s="38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38"/>
      <c r="C40" s="38"/>
      <c r="D40" s="38"/>
      <c r="E40" s="38"/>
      <c r="F40" s="38"/>
      <c r="G40" s="38"/>
      <c r="H40" s="38"/>
      <c r="I40" s="38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38"/>
      <c r="C41" s="38"/>
      <c r="D41" s="38"/>
      <c r="E41" s="38"/>
      <c r="F41" s="38"/>
      <c r="G41" s="38"/>
      <c r="H41" s="38"/>
      <c r="I41" s="38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38"/>
      <c r="C42" s="38"/>
      <c r="D42" s="38"/>
      <c r="E42" s="38"/>
      <c r="F42" s="38"/>
      <c r="G42" s="38"/>
      <c r="H42" s="38"/>
      <c r="I42" s="38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38"/>
      <c r="C43" s="38"/>
      <c r="D43" s="38"/>
      <c r="E43" s="38"/>
      <c r="F43" s="38"/>
      <c r="G43" s="38"/>
      <c r="H43" s="38"/>
      <c r="I43" s="38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38"/>
      <c r="C44" s="38"/>
      <c r="D44" s="38"/>
      <c r="E44" s="38"/>
      <c r="F44" s="38"/>
      <c r="G44" s="38"/>
      <c r="H44" s="38"/>
      <c r="I44" s="38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38"/>
      <c r="C45" s="38"/>
      <c r="D45" s="38"/>
      <c r="E45" s="38"/>
      <c r="F45" s="38"/>
      <c r="G45" s="38"/>
      <c r="H45" s="38"/>
      <c r="I45" s="38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4" width="18.78"/>
    <col customWidth="1" min="5" max="9" width="11.33"/>
    <col customWidth="1" min="10" max="26" width="10.56"/>
  </cols>
  <sheetData>
    <row r="1" ht="16.5" customHeight="1">
      <c r="A1" s="1" t="s">
        <v>31</v>
      </c>
      <c r="B1" s="54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A2" s="3" t="s">
        <v>40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2"/>
      <c r="B3" s="38"/>
      <c r="C3" s="38"/>
      <c r="D3" s="38"/>
      <c r="E3" s="38"/>
      <c r="F3" s="38"/>
      <c r="G3" s="38"/>
      <c r="H3" s="38"/>
      <c r="I3" s="38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2"/>
      <c r="B4" s="2" t="s">
        <v>36</v>
      </c>
      <c r="C4" s="2"/>
      <c r="D4" s="68"/>
      <c r="E4" s="2"/>
      <c r="F4" s="38"/>
      <c r="G4" s="38"/>
      <c r="H4" s="38"/>
      <c r="I4" s="38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2"/>
      <c r="B5" s="2" t="s">
        <v>34</v>
      </c>
      <c r="C5" s="2"/>
      <c r="D5" s="56"/>
      <c r="E5" s="2"/>
      <c r="F5" s="38"/>
      <c r="G5" s="38"/>
      <c r="H5" s="38"/>
      <c r="I5" s="38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"/>
      <c r="B6" s="38" t="s">
        <v>41</v>
      </c>
      <c r="C6" s="57"/>
      <c r="D6" s="58"/>
      <c r="E6" s="2"/>
      <c r="F6" s="38"/>
      <c r="G6" s="38"/>
      <c r="H6" s="38"/>
      <c r="I6" s="38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2"/>
      <c r="B7" s="38"/>
      <c r="C7" s="57"/>
      <c r="D7" s="57"/>
      <c r="E7" s="2"/>
      <c r="F7" s="38"/>
      <c r="G7" s="38"/>
      <c r="H7" s="38"/>
      <c r="I7" s="38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2"/>
      <c r="B8" s="38" t="s">
        <v>42</v>
      </c>
      <c r="C8" s="57"/>
      <c r="D8" s="59"/>
      <c r="E8" s="2"/>
      <c r="F8" s="38"/>
      <c r="G8" s="38"/>
      <c r="H8" s="38"/>
      <c r="I8" s="38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"/>
      <c r="B9" s="38" t="s">
        <v>43</v>
      </c>
      <c r="C9" s="57"/>
      <c r="D9" s="59"/>
      <c r="E9" s="2"/>
      <c r="F9" s="38"/>
      <c r="G9" s="38"/>
      <c r="H9" s="38"/>
      <c r="I9" s="38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2"/>
      <c r="B10" s="38"/>
      <c r="C10" s="57"/>
      <c r="D10" s="38"/>
      <c r="E10" s="57"/>
      <c r="F10" s="38"/>
      <c r="G10" s="38"/>
      <c r="H10" s="38"/>
      <c r="I10" s="38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2"/>
      <c r="B11" s="60" t="s">
        <v>44</v>
      </c>
      <c r="C11" s="61" t="s">
        <v>42</v>
      </c>
      <c r="D11" s="62" t="s">
        <v>45</v>
      </c>
      <c r="E11" s="57"/>
      <c r="F11" s="38"/>
      <c r="G11" s="38"/>
      <c r="H11" s="38"/>
      <c r="I11" s="38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"/>
      <c r="B12" s="63">
        <v>1.0</v>
      </c>
      <c r="C12" s="64"/>
      <c r="D12" s="51"/>
      <c r="E12" s="57"/>
      <c r="F12" s="38"/>
      <c r="G12" s="38"/>
      <c r="H12" s="38"/>
      <c r="I12" s="38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63">
        <v>2.0</v>
      </c>
      <c r="C13" s="64"/>
      <c r="D13" s="51"/>
      <c r="E13" s="38"/>
      <c r="F13" s="38"/>
      <c r="G13" s="38"/>
      <c r="H13" s="38"/>
      <c r="I13" s="38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2"/>
      <c r="B14" s="63">
        <v>3.0</v>
      </c>
      <c r="C14" s="64"/>
      <c r="D14" s="51"/>
      <c r="E14" s="38"/>
      <c r="F14" s="38"/>
      <c r="G14" s="38"/>
      <c r="H14" s="38"/>
      <c r="I14" s="38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63">
        <v>4.0</v>
      </c>
      <c r="C15" s="64"/>
      <c r="D15" s="51"/>
      <c r="E15" s="38"/>
      <c r="F15" s="38"/>
      <c r="G15" s="38"/>
      <c r="H15" s="38"/>
      <c r="I15" s="38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"/>
      <c r="B16" s="63">
        <v>5.0</v>
      </c>
      <c r="C16" s="64"/>
      <c r="D16" s="51"/>
      <c r="E16" s="38"/>
      <c r="F16" s="38"/>
      <c r="G16" s="38"/>
      <c r="H16" s="38"/>
      <c r="I16" s="38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63">
        <v>6.0</v>
      </c>
      <c r="C17" s="64"/>
      <c r="D17" s="51"/>
      <c r="E17" s="38"/>
      <c r="F17" s="38"/>
      <c r="G17" s="38"/>
      <c r="H17" s="38"/>
      <c r="I17" s="38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63">
        <v>7.0</v>
      </c>
      <c r="C18" s="64"/>
      <c r="D18" s="51"/>
      <c r="E18" s="38"/>
      <c r="F18" s="38"/>
      <c r="G18" s="38"/>
      <c r="H18" s="38"/>
      <c r="I18" s="38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63">
        <v>8.0</v>
      </c>
      <c r="C19" s="64"/>
      <c r="D19" s="51"/>
      <c r="E19" s="38"/>
      <c r="F19" s="38"/>
      <c r="G19" s="38"/>
      <c r="H19" s="38"/>
      <c r="I19" s="38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63">
        <v>9.0</v>
      </c>
      <c r="C20" s="64"/>
      <c r="D20" s="51"/>
      <c r="E20" s="38"/>
      <c r="F20" s="38"/>
      <c r="G20" s="38"/>
      <c r="H20" s="38"/>
      <c r="I20" s="38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63">
        <v>10.0</v>
      </c>
      <c r="C21" s="64"/>
      <c r="D21" s="51"/>
      <c r="E21" s="38"/>
      <c r="F21" s="38"/>
      <c r="G21" s="38"/>
      <c r="H21" s="38"/>
      <c r="I21" s="38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63">
        <v>11.0</v>
      </c>
      <c r="C22" s="64"/>
      <c r="D22" s="51"/>
      <c r="E22" s="38"/>
      <c r="F22" s="38"/>
      <c r="G22" s="38"/>
      <c r="H22" s="38"/>
      <c r="I22" s="38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63">
        <v>12.0</v>
      </c>
      <c r="C23" s="64"/>
      <c r="D23" s="51"/>
      <c r="E23" s="38"/>
      <c r="F23" s="38"/>
      <c r="G23" s="38"/>
      <c r="H23" s="38"/>
      <c r="I23" s="38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63">
        <v>13.0</v>
      </c>
      <c r="C24" s="64"/>
      <c r="D24" s="51"/>
      <c r="E24" s="38"/>
      <c r="F24" s="38"/>
      <c r="G24" s="38"/>
      <c r="H24" s="38"/>
      <c r="I24" s="38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63">
        <v>14.0</v>
      </c>
      <c r="C25" s="64"/>
      <c r="D25" s="51"/>
      <c r="E25" s="38"/>
      <c r="F25" s="38"/>
      <c r="G25" s="38"/>
      <c r="H25" s="38"/>
      <c r="I25" s="38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63">
        <v>15.0</v>
      </c>
      <c r="C26" s="64"/>
      <c r="D26" s="51"/>
      <c r="E26" s="38"/>
      <c r="F26" s="38"/>
      <c r="G26" s="38"/>
      <c r="H26" s="38"/>
      <c r="I26" s="38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63">
        <v>16.0</v>
      </c>
      <c r="C27" s="64"/>
      <c r="D27" s="51"/>
      <c r="E27" s="38"/>
      <c r="F27" s="38"/>
      <c r="G27" s="38"/>
      <c r="H27" s="38"/>
      <c r="I27" s="38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63">
        <v>17.0</v>
      </c>
      <c r="C28" s="64"/>
      <c r="D28" s="51"/>
      <c r="E28" s="38"/>
      <c r="F28" s="38"/>
      <c r="G28" s="38"/>
      <c r="H28" s="38"/>
      <c r="I28" s="38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63">
        <v>18.0</v>
      </c>
      <c r="C29" s="64"/>
      <c r="D29" s="51"/>
      <c r="E29" s="38"/>
      <c r="F29" s="38"/>
      <c r="G29" s="38"/>
      <c r="H29" s="38"/>
      <c r="I29" s="38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63">
        <v>19.0</v>
      </c>
      <c r="C30" s="64"/>
      <c r="D30" s="51"/>
      <c r="E30" s="38"/>
      <c r="F30" s="38"/>
      <c r="G30" s="38"/>
      <c r="H30" s="38"/>
      <c r="I30" s="38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63">
        <v>20.0</v>
      </c>
      <c r="C31" s="64"/>
      <c r="D31" s="51"/>
      <c r="E31" s="38"/>
      <c r="F31" s="38"/>
      <c r="G31" s="38"/>
      <c r="H31" s="38"/>
      <c r="I31" s="38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63">
        <v>21.0</v>
      </c>
      <c r="C32" s="64"/>
      <c r="D32" s="51"/>
      <c r="E32" s="38"/>
      <c r="F32" s="38"/>
      <c r="G32" s="38"/>
      <c r="H32" s="38"/>
      <c r="I32" s="38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63">
        <v>22.0</v>
      </c>
      <c r="C33" s="64"/>
      <c r="D33" s="51"/>
      <c r="E33" s="38"/>
      <c r="F33" s="38"/>
      <c r="G33" s="38"/>
      <c r="H33" s="38"/>
      <c r="I33" s="38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63">
        <v>23.0</v>
      </c>
      <c r="C34" s="64"/>
      <c r="D34" s="51"/>
      <c r="E34" s="38"/>
      <c r="F34" s="38"/>
      <c r="G34" s="38"/>
      <c r="H34" s="38"/>
      <c r="I34" s="38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63">
        <v>24.0</v>
      </c>
      <c r="C35" s="64"/>
      <c r="D35" s="51"/>
      <c r="E35" s="38"/>
      <c r="F35" s="38"/>
      <c r="G35" s="38"/>
      <c r="H35" s="38"/>
      <c r="I35" s="38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63">
        <v>25.0</v>
      </c>
      <c r="C36" s="64"/>
      <c r="D36" s="51"/>
      <c r="E36" s="38"/>
      <c r="F36" s="38"/>
      <c r="G36" s="38"/>
      <c r="H36" s="38"/>
      <c r="I36" s="38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63">
        <v>26.0</v>
      </c>
      <c r="C37" s="64"/>
      <c r="D37" s="51"/>
      <c r="E37" s="38"/>
      <c r="F37" s="38"/>
      <c r="G37" s="38"/>
      <c r="H37" s="38"/>
      <c r="I37" s="38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63">
        <v>27.0</v>
      </c>
      <c r="C38" s="64"/>
      <c r="D38" s="51"/>
      <c r="E38" s="38"/>
      <c r="F38" s="38"/>
      <c r="G38" s="38"/>
      <c r="H38" s="38"/>
      <c r="I38" s="38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63">
        <v>28.0</v>
      </c>
      <c r="C39" s="64"/>
      <c r="D39" s="51"/>
      <c r="E39" s="38"/>
      <c r="F39" s="38"/>
      <c r="G39" s="38"/>
      <c r="H39" s="38"/>
      <c r="I39" s="38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63">
        <v>29.0</v>
      </c>
      <c r="C40" s="64"/>
      <c r="D40" s="51"/>
      <c r="E40" s="38"/>
      <c r="F40" s="38"/>
      <c r="G40" s="38"/>
      <c r="H40" s="38"/>
      <c r="I40" s="38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63">
        <v>30.0</v>
      </c>
      <c r="C41" s="64"/>
      <c r="D41" s="51"/>
      <c r="E41" s="38"/>
      <c r="F41" s="38"/>
      <c r="G41" s="38"/>
      <c r="H41" s="38"/>
      <c r="I41" s="38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63">
        <v>31.0</v>
      </c>
      <c r="C42" s="64"/>
      <c r="D42" s="51"/>
      <c r="E42" s="38"/>
      <c r="F42" s="38"/>
      <c r="G42" s="38"/>
      <c r="H42" s="38"/>
      <c r="I42" s="38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63">
        <v>32.0</v>
      </c>
      <c r="C43" s="64"/>
      <c r="D43" s="51"/>
      <c r="E43" s="38"/>
      <c r="F43" s="38"/>
      <c r="G43" s="38"/>
      <c r="H43" s="38"/>
      <c r="I43" s="38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63">
        <v>33.0</v>
      </c>
      <c r="C44" s="64"/>
      <c r="D44" s="51"/>
      <c r="E44" s="38"/>
      <c r="F44" s="38"/>
      <c r="G44" s="38"/>
      <c r="H44" s="38"/>
      <c r="I44" s="38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63">
        <v>34.0</v>
      </c>
      <c r="C45" s="64"/>
      <c r="D45" s="51"/>
      <c r="E45" s="38"/>
      <c r="F45" s="38"/>
      <c r="G45" s="38"/>
      <c r="H45" s="38"/>
      <c r="I45" s="38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63">
        <v>35.0</v>
      </c>
      <c r="C46" s="64"/>
      <c r="D46" s="51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63">
        <v>36.0</v>
      </c>
      <c r="C47" s="64"/>
      <c r="D47" s="51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63">
        <v>37.0</v>
      </c>
      <c r="C48" s="64"/>
      <c r="D48" s="51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65">
        <v>38.0</v>
      </c>
      <c r="C49" s="66"/>
      <c r="D49" s="67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4" width="18.78"/>
    <col customWidth="1" min="5" max="9" width="11.33"/>
    <col customWidth="1" min="10" max="26" width="10.56"/>
  </cols>
  <sheetData>
    <row r="1" ht="16.5" customHeight="1">
      <c r="A1" s="1" t="s">
        <v>31</v>
      </c>
      <c r="B1" s="54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A2" s="3" t="s">
        <v>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2"/>
      <c r="B3" s="38"/>
      <c r="C3" s="38"/>
      <c r="D3" s="38"/>
      <c r="E3" s="38"/>
      <c r="F3" s="38"/>
      <c r="G3" s="38"/>
      <c r="H3" s="38"/>
      <c r="I3" s="38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2"/>
      <c r="B4" s="2" t="s">
        <v>33</v>
      </c>
      <c r="C4" s="2"/>
      <c r="D4" s="55">
        <v>12000.0</v>
      </c>
      <c r="E4" s="2"/>
      <c r="F4" s="38"/>
      <c r="G4" s="38"/>
      <c r="H4" s="38"/>
      <c r="I4" s="38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2"/>
      <c r="B5" s="2" t="s">
        <v>34</v>
      </c>
      <c r="C5" s="2"/>
      <c r="D5" s="56">
        <v>0.056</v>
      </c>
      <c r="E5" s="2"/>
      <c r="F5" s="38"/>
      <c r="G5" s="38"/>
      <c r="H5" s="38"/>
      <c r="I5" s="38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"/>
      <c r="B6" s="38" t="s">
        <v>35</v>
      </c>
      <c r="C6" s="57"/>
      <c r="D6" s="58">
        <v>20.0</v>
      </c>
      <c r="E6" s="2"/>
      <c r="F6" s="38"/>
      <c r="G6" s="38"/>
      <c r="H6" s="38"/>
      <c r="I6" s="38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2"/>
      <c r="B7" s="38"/>
      <c r="C7" s="57"/>
      <c r="D7" s="57"/>
      <c r="E7" s="2"/>
      <c r="F7" s="38"/>
      <c r="G7" s="38"/>
      <c r="H7" s="38"/>
      <c r="I7" s="38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2"/>
      <c r="B8" s="38" t="s">
        <v>36</v>
      </c>
      <c r="C8" s="57"/>
      <c r="D8" s="59">
        <f>SUM(D11:D31)</f>
        <v>154222.29</v>
      </c>
      <c r="E8" s="2"/>
      <c r="F8" s="38"/>
      <c r="G8" s="38"/>
      <c r="H8" s="38"/>
      <c r="I8" s="38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"/>
      <c r="B9" s="38"/>
      <c r="C9" s="57"/>
      <c r="D9" s="38"/>
      <c r="E9" s="57"/>
      <c r="F9" s="38"/>
      <c r="G9" s="38"/>
      <c r="H9" s="38"/>
      <c r="I9" s="38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2"/>
      <c r="B10" s="60" t="s">
        <v>37</v>
      </c>
      <c r="C10" s="61" t="s">
        <v>38</v>
      </c>
      <c r="D10" s="62" t="s">
        <v>39</v>
      </c>
      <c r="E10" s="57"/>
      <c r="F10" s="38"/>
      <c r="G10" s="38"/>
      <c r="H10" s="38"/>
      <c r="I10" s="38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2"/>
      <c r="B11" s="63">
        <v>0.0</v>
      </c>
      <c r="C11" s="64">
        <f t="shared" ref="C11:C31" si="1">$D$4</f>
        <v>12000</v>
      </c>
      <c r="D11" s="51">
        <f t="shared" ref="D11:D31" si="2">ROUND(C11/(1+$D$5)^B11,2)</f>
        <v>12000</v>
      </c>
      <c r="E11" s="57"/>
      <c r="F11" s="38"/>
      <c r="G11" s="38"/>
      <c r="H11" s="38"/>
      <c r="I11" s="38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"/>
      <c r="B12" s="63">
        <v>1.0</v>
      </c>
      <c r="C12" s="64">
        <f t="shared" si="1"/>
        <v>12000</v>
      </c>
      <c r="D12" s="51">
        <f t="shared" si="2"/>
        <v>11363.64</v>
      </c>
      <c r="E12" s="57"/>
      <c r="F12" s="38"/>
      <c r="G12" s="38"/>
      <c r="H12" s="38"/>
      <c r="I12" s="38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63">
        <v>2.0</v>
      </c>
      <c r="C13" s="64">
        <f t="shared" si="1"/>
        <v>12000</v>
      </c>
      <c r="D13" s="51">
        <f t="shared" si="2"/>
        <v>10761.02</v>
      </c>
      <c r="E13" s="38"/>
      <c r="F13" s="38"/>
      <c r="G13" s="38"/>
      <c r="H13" s="38"/>
      <c r="I13" s="38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2"/>
      <c r="B14" s="63">
        <v>3.0</v>
      </c>
      <c r="C14" s="64">
        <f t="shared" si="1"/>
        <v>12000</v>
      </c>
      <c r="D14" s="51">
        <f t="shared" si="2"/>
        <v>10190.36</v>
      </c>
      <c r="E14" s="38"/>
      <c r="F14" s="38"/>
      <c r="G14" s="38"/>
      <c r="H14" s="38"/>
      <c r="I14" s="38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63">
        <v>4.0</v>
      </c>
      <c r="C15" s="64">
        <f t="shared" si="1"/>
        <v>12000</v>
      </c>
      <c r="D15" s="51">
        <f t="shared" si="2"/>
        <v>9649.96</v>
      </c>
      <c r="E15" s="38"/>
      <c r="F15" s="38"/>
      <c r="G15" s="38"/>
      <c r="H15" s="38"/>
      <c r="I15" s="38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"/>
      <c r="B16" s="63">
        <v>5.0</v>
      </c>
      <c r="C16" s="64">
        <f t="shared" si="1"/>
        <v>12000</v>
      </c>
      <c r="D16" s="51">
        <f t="shared" si="2"/>
        <v>9138.22</v>
      </c>
      <c r="E16" s="38"/>
      <c r="F16" s="38"/>
      <c r="G16" s="38"/>
      <c r="H16" s="38"/>
      <c r="I16" s="38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63">
        <v>6.0</v>
      </c>
      <c r="C17" s="64">
        <f t="shared" si="1"/>
        <v>12000</v>
      </c>
      <c r="D17" s="51">
        <f t="shared" si="2"/>
        <v>8653.62</v>
      </c>
      <c r="E17" s="38"/>
      <c r="F17" s="38"/>
      <c r="G17" s="38"/>
      <c r="H17" s="38"/>
      <c r="I17" s="38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63">
        <v>7.0</v>
      </c>
      <c r="C18" s="64">
        <f t="shared" si="1"/>
        <v>12000</v>
      </c>
      <c r="D18" s="51">
        <f t="shared" si="2"/>
        <v>8194.71</v>
      </c>
      <c r="E18" s="38"/>
      <c r="F18" s="38"/>
      <c r="G18" s="38"/>
      <c r="H18" s="38"/>
      <c r="I18" s="38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63">
        <v>8.0</v>
      </c>
      <c r="C19" s="64">
        <f t="shared" si="1"/>
        <v>12000</v>
      </c>
      <c r="D19" s="51">
        <f t="shared" si="2"/>
        <v>7760.15</v>
      </c>
      <c r="E19" s="38"/>
      <c r="F19" s="38"/>
      <c r="G19" s="38"/>
      <c r="H19" s="38"/>
      <c r="I19" s="38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63">
        <v>9.0</v>
      </c>
      <c r="C20" s="64">
        <f t="shared" si="1"/>
        <v>12000</v>
      </c>
      <c r="D20" s="51">
        <f t="shared" si="2"/>
        <v>7348.62</v>
      </c>
      <c r="E20" s="38"/>
      <c r="F20" s="38"/>
      <c r="G20" s="38"/>
      <c r="H20" s="38"/>
      <c r="I20" s="38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63">
        <v>10.0</v>
      </c>
      <c r="C21" s="64">
        <f t="shared" si="1"/>
        <v>12000</v>
      </c>
      <c r="D21" s="51">
        <f t="shared" si="2"/>
        <v>6958.92</v>
      </c>
      <c r="E21" s="38"/>
      <c r="F21" s="38"/>
      <c r="G21" s="38"/>
      <c r="H21" s="38"/>
      <c r="I21" s="38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63">
        <v>11.0</v>
      </c>
      <c r="C22" s="64">
        <f t="shared" si="1"/>
        <v>12000</v>
      </c>
      <c r="D22" s="51">
        <f t="shared" si="2"/>
        <v>6589.89</v>
      </c>
      <c r="E22" s="38"/>
      <c r="F22" s="38"/>
      <c r="G22" s="38"/>
      <c r="H22" s="38"/>
      <c r="I22" s="38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63">
        <v>12.0</v>
      </c>
      <c r="C23" s="64">
        <f t="shared" si="1"/>
        <v>12000</v>
      </c>
      <c r="D23" s="51">
        <f t="shared" si="2"/>
        <v>6240.43</v>
      </c>
      <c r="E23" s="38"/>
      <c r="F23" s="38"/>
      <c r="G23" s="38"/>
      <c r="H23" s="38"/>
      <c r="I23" s="38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63">
        <v>13.0</v>
      </c>
      <c r="C24" s="64">
        <f t="shared" si="1"/>
        <v>12000</v>
      </c>
      <c r="D24" s="51">
        <f t="shared" si="2"/>
        <v>5909.49</v>
      </c>
      <c r="E24" s="38"/>
      <c r="F24" s="38"/>
      <c r="G24" s="38"/>
      <c r="H24" s="38"/>
      <c r="I24" s="38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63">
        <v>14.0</v>
      </c>
      <c r="C25" s="64">
        <f t="shared" si="1"/>
        <v>12000</v>
      </c>
      <c r="D25" s="51">
        <f t="shared" si="2"/>
        <v>5596.11</v>
      </c>
      <c r="E25" s="38"/>
      <c r="F25" s="38"/>
      <c r="G25" s="38"/>
      <c r="H25" s="38"/>
      <c r="I25" s="38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63">
        <v>15.0</v>
      </c>
      <c r="C26" s="64">
        <f t="shared" si="1"/>
        <v>12000</v>
      </c>
      <c r="D26" s="51">
        <f t="shared" si="2"/>
        <v>5299.35</v>
      </c>
      <c r="E26" s="38"/>
      <c r="F26" s="38"/>
      <c r="G26" s="38"/>
      <c r="H26" s="38"/>
      <c r="I26" s="38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63">
        <v>16.0</v>
      </c>
      <c r="C27" s="64">
        <f t="shared" si="1"/>
        <v>12000</v>
      </c>
      <c r="D27" s="51">
        <f t="shared" si="2"/>
        <v>5018.32</v>
      </c>
      <c r="E27" s="38"/>
      <c r="F27" s="38"/>
      <c r="G27" s="38"/>
      <c r="H27" s="38"/>
      <c r="I27" s="38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63">
        <v>17.0</v>
      </c>
      <c r="C28" s="64">
        <f t="shared" si="1"/>
        <v>12000</v>
      </c>
      <c r="D28" s="51">
        <f t="shared" si="2"/>
        <v>4752.2</v>
      </c>
      <c r="E28" s="38"/>
      <c r="F28" s="38"/>
      <c r="G28" s="38"/>
      <c r="H28" s="38"/>
      <c r="I28" s="38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63">
        <v>18.0</v>
      </c>
      <c r="C29" s="64">
        <f t="shared" si="1"/>
        <v>12000</v>
      </c>
      <c r="D29" s="51">
        <f t="shared" si="2"/>
        <v>4500.19</v>
      </c>
      <c r="E29" s="38"/>
      <c r="F29" s="38"/>
      <c r="G29" s="38"/>
      <c r="H29" s="38"/>
      <c r="I29" s="38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63">
        <v>19.0</v>
      </c>
      <c r="C30" s="64">
        <f t="shared" si="1"/>
        <v>12000</v>
      </c>
      <c r="D30" s="51">
        <f t="shared" si="2"/>
        <v>4261.54</v>
      </c>
      <c r="E30" s="38"/>
      <c r="F30" s="38"/>
      <c r="G30" s="38"/>
      <c r="H30" s="38"/>
      <c r="I30" s="38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65">
        <v>20.0</v>
      </c>
      <c r="C31" s="66">
        <f t="shared" si="1"/>
        <v>12000</v>
      </c>
      <c r="D31" s="67">
        <f t="shared" si="2"/>
        <v>4035.55</v>
      </c>
      <c r="E31" s="38"/>
      <c r="F31" s="38"/>
      <c r="G31" s="38"/>
      <c r="H31" s="38"/>
      <c r="I31" s="38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38"/>
      <c r="C32" s="38"/>
      <c r="D32" s="38"/>
      <c r="E32" s="38"/>
      <c r="F32" s="38"/>
      <c r="G32" s="38"/>
      <c r="H32" s="38"/>
      <c r="I32" s="38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38"/>
      <c r="C33" s="38"/>
      <c r="D33" s="38"/>
      <c r="E33" s="38"/>
      <c r="F33" s="38"/>
      <c r="G33" s="38"/>
      <c r="H33" s="38"/>
      <c r="I33" s="38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38"/>
      <c r="C34" s="38"/>
      <c r="D34" s="38"/>
      <c r="E34" s="38"/>
      <c r="F34" s="38"/>
      <c r="G34" s="38"/>
      <c r="H34" s="38"/>
      <c r="I34" s="38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38"/>
      <c r="C35" s="38"/>
      <c r="D35" s="38"/>
      <c r="E35" s="38"/>
      <c r="F35" s="38"/>
      <c r="G35" s="38"/>
      <c r="H35" s="38"/>
      <c r="I35" s="38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38"/>
      <c r="C36" s="38"/>
      <c r="D36" s="38"/>
      <c r="E36" s="38"/>
      <c r="F36" s="38"/>
      <c r="G36" s="38"/>
      <c r="H36" s="38"/>
      <c r="I36" s="38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38"/>
      <c r="C37" s="38"/>
      <c r="D37" s="38"/>
      <c r="E37" s="38"/>
      <c r="F37" s="38"/>
      <c r="G37" s="38"/>
      <c r="H37" s="38"/>
      <c r="I37" s="38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38"/>
      <c r="C38" s="38"/>
      <c r="D38" s="38"/>
      <c r="E38" s="38"/>
      <c r="F38" s="38"/>
      <c r="G38" s="38"/>
      <c r="H38" s="38"/>
      <c r="I38" s="38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38"/>
      <c r="C39" s="38"/>
      <c r="D39" s="38"/>
      <c r="E39" s="38"/>
      <c r="F39" s="38"/>
      <c r="G39" s="38"/>
      <c r="H39" s="38"/>
      <c r="I39" s="38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38"/>
      <c r="C40" s="38"/>
      <c r="D40" s="38"/>
      <c r="E40" s="38"/>
      <c r="F40" s="38"/>
      <c r="G40" s="38"/>
      <c r="H40" s="38"/>
      <c r="I40" s="38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38"/>
      <c r="C41" s="38"/>
      <c r="D41" s="38"/>
      <c r="E41" s="38"/>
      <c r="F41" s="38"/>
      <c r="G41" s="38"/>
      <c r="H41" s="38"/>
      <c r="I41" s="38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38"/>
      <c r="C42" s="38"/>
      <c r="D42" s="38"/>
      <c r="E42" s="38"/>
      <c r="F42" s="38"/>
      <c r="G42" s="38"/>
      <c r="H42" s="38"/>
      <c r="I42" s="38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38"/>
      <c r="C43" s="38"/>
      <c r="D43" s="38"/>
      <c r="E43" s="38"/>
      <c r="F43" s="38"/>
      <c r="G43" s="38"/>
      <c r="H43" s="38"/>
      <c r="I43" s="38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38"/>
      <c r="C44" s="38"/>
      <c r="D44" s="38"/>
      <c r="E44" s="38"/>
      <c r="F44" s="38"/>
      <c r="G44" s="38"/>
      <c r="H44" s="38"/>
      <c r="I44" s="38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38"/>
      <c r="C45" s="38"/>
      <c r="D45" s="38"/>
      <c r="E45" s="38"/>
      <c r="F45" s="38"/>
      <c r="G45" s="38"/>
      <c r="H45" s="38"/>
      <c r="I45" s="38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4" width="18.78"/>
    <col customWidth="1" min="5" max="9" width="11.33"/>
    <col customWidth="1" min="10" max="26" width="10.56"/>
  </cols>
  <sheetData>
    <row r="1" ht="16.5" customHeight="1">
      <c r="A1" s="1" t="s">
        <v>31</v>
      </c>
      <c r="B1" s="54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A2" s="3" t="s">
        <v>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2"/>
      <c r="B3" s="38"/>
      <c r="C3" s="38"/>
      <c r="D3" s="38"/>
      <c r="E3" s="38"/>
      <c r="F3" s="38"/>
      <c r="G3" s="38"/>
      <c r="H3" s="38"/>
      <c r="I3" s="38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2"/>
      <c r="B4" s="2" t="s">
        <v>36</v>
      </c>
      <c r="C4" s="2"/>
      <c r="D4" s="68">
        <f>'19.6 Solution (a)'!D8</f>
        <v>154222.29</v>
      </c>
      <c r="E4" s="2"/>
      <c r="F4" s="38"/>
      <c r="G4" s="38"/>
      <c r="H4" s="38"/>
      <c r="I4" s="38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2"/>
      <c r="B5" s="2" t="s">
        <v>34</v>
      </c>
      <c r="C5" s="2"/>
      <c r="D5" s="56">
        <v>0.066</v>
      </c>
      <c r="E5" s="2"/>
      <c r="F5" s="38"/>
      <c r="G5" s="38"/>
      <c r="H5" s="38"/>
      <c r="I5" s="38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"/>
      <c r="B6" s="38" t="s">
        <v>41</v>
      </c>
      <c r="C6" s="57"/>
      <c r="D6" s="58">
        <v>38.0</v>
      </c>
      <c r="E6" s="2"/>
      <c r="F6" s="38"/>
      <c r="G6" s="38"/>
      <c r="H6" s="38"/>
      <c r="I6" s="38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2"/>
      <c r="B7" s="38"/>
      <c r="C7" s="57"/>
      <c r="D7" s="57"/>
      <c r="E7" s="2"/>
      <c r="F7" s="38"/>
      <c r="G7" s="38"/>
      <c r="H7" s="38"/>
      <c r="I7" s="38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2"/>
      <c r="B8" s="38" t="s">
        <v>42</v>
      </c>
      <c r="C8" s="57"/>
      <c r="D8" s="59">
        <v>984.0</v>
      </c>
      <c r="E8" s="2"/>
      <c r="F8" s="38"/>
      <c r="G8" s="38"/>
      <c r="H8" s="38"/>
      <c r="I8" s="38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"/>
      <c r="B9" s="38" t="s">
        <v>43</v>
      </c>
      <c r="C9" s="57"/>
      <c r="D9" s="59">
        <f>SUM(D12:D49)</f>
        <v>154222.54</v>
      </c>
      <c r="E9" s="2"/>
      <c r="F9" s="38"/>
      <c r="G9" s="38"/>
      <c r="H9" s="38"/>
      <c r="I9" s="38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2"/>
      <c r="B10" s="38"/>
      <c r="C10" s="57"/>
      <c r="D10" s="38"/>
      <c r="E10" s="57"/>
      <c r="F10" s="38"/>
      <c r="G10" s="38"/>
      <c r="H10" s="38"/>
      <c r="I10" s="38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2"/>
      <c r="B11" s="60" t="s">
        <v>44</v>
      </c>
      <c r="C11" s="61" t="s">
        <v>42</v>
      </c>
      <c r="D11" s="62" t="s">
        <v>45</v>
      </c>
      <c r="E11" s="57"/>
      <c r="F11" s="38"/>
      <c r="G11" s="38"/>
      <c r="H11" s="38"/>
      <c r="I11" s="38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"/>
      <c r="B12" s="63">
        <v>1.0</v>
      </c>
      <c r="C12" s="64">
        <f t="shared" ref="C12:C49" si="1">$D$8</f>
        <v>984</v>
      </c>
      <c r="D12" s="51">
        <f t="shared" ref="D12:D49" si="2">ROUND(C12*(1+$D$5)^($D$6-B12),2)</f>
        <v>10471.57</v>
      </c>
      <c r="E12" s="57"/>
      <c r="F12" s="38"/>
      <c r="G12" s="38"/>
      <c r="H12" s="38"/>
      <c r="I12" s="38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63">
        <v>2.0</v>
      </c>
      <c r="C13" s="64">
        <f t="shared" si="1"/>
        <v>984</v>
      </c>
      <c r="D13" s="51">
        <f t="shared" si="2"/>
        <v>9823.23</v>
      </c>
      <c r="E13" s="38"/>
      <c r="F13" s="38"/>
      <c r="G13" s="38"/>
      <c r="H13" s="38"/>
      <c r="I13" s="38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2"/>
      <c r="B14" s="63">
        <v>3.0</v>
      </c>
      <c r="C14" s="64">
        <f t="shared" si="1"/>
        <v>984</v>
      </c>
      <c r="D14" s="51">
        <f t="shared" si="2"/>
        <v>9215.04</v>
      </c>
      <c r="E14" s="38"/>
      <c r="F14" s="38"/>
      <c r="G14" s="38"/>
      <c r="H14" s="38"/>
      <c r="I14" s="38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63">
        <v>4.0</v>
      </c>
      <c r="C15" s="64">
        <f t="shared" si="1"/>
        <v>984</v>
      </c>
      <c r="D15" s="51">
        <f t="shared" si="2"/>
        <v>8644.5</v>
      </c>
      <c r="E15" s="38"/>
      <c r="F15" s="38"/>
      <c r="G15" s="38"/>
      <c r="H15" s="38"/>
      <c r="I15" s="38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"/>
      <c r="B16" s="63">
        <v>5.0</v>
      </c>
      <c r="C16" s="64">
        <f t="shared" si="1"/>
        <v>984</v>
      </c>
      <c r="D16" s="51">
        <f t="shared" si="2"/>
        <v>8109.29</v>
      </c>
      <c r="E16" s="38"/>
      <c r="F16" s="38"/>
      <c r="G16" s="38"/>
      <c r="H16" s="38"/>
      <c r="I16" s="38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63">
        <v>6.0</v>
      </c>
      <c r="C17" s="64">
        <f t="shared" si="1"/>
        <v>984</v>
      </c>
      <c r="D17" s="51">
        <f t="shared" si="2"/>
        <v>7607.21</v>
      </c>
      <c r="E17" s="38"/>
      <c r="F17" s="38"/>
      <c r="G17" s="38"/>
      <c r="H17" s="38"/>
      <c r="I17" s="38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63">
        <v>7.0</v>
      </c>
      <c r="C18" s="64">
        <f t="shared" si="1"/>
        <v>984</v>
      </c>
      <c r="D18" s="51">
        <f t="shared" si="2"/>
        <v>7136.22</v>
      </c>
      <c r="E18" s="38"/>
      <c r="F18" s="38"/>
      <c r="G18" s="38"/>
      <c r="H18" s="38"/>
      <c r="I18" s="38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63">
        <v>8.0</v>
      </c>
      <c r="C19" s="64">
        <f t="shared" si="1"/>
        <v>984</v>
      </c>
      <c r="D19" s="51">
        <f t="shared" si="2"/>
        <v>6694.39</v>
      </c>
      <c r="E19" s="38"/>
      <c r="F19" s="38"/>
      <c r="G19" s="38"/>
      <c r="H19" s="38"/>
      <c r="I19" s="38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63">
        <v>9.0</v>
      </c>
      <c r="C20" s="64">
        <f t="shared" si="1"/>
        <v>984</v>
      </c>
      <c r="D20" s="51">
        <f t="shared" si="2"/>
        <v>6279.92</v>
      </c>
      <c r="E20" s="38"/>
      <c r="F20" s="38"/>
      <c r="G20" s="38"/>
      <c r="H20" s="38"/>
      <c r="I20" s="38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63">
        <v>10.0</v>
      </c>
      <c r="C21" s="64">
        <f t="shared" si="1"/>
        <v>984</v>
      </c>
      <c r="D21" s="51">
        <f t="shared" si="2"/>
        <v>5891.11</v>
      </c>
      <c r="E21" s="38"/>
      <c r="F21" s="38"/>
      <c r="G21" s="38"/>
      <c r="H21" s="38"/>
      <c r="I21" s="38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63">
        <v>11.0</v>
      </c>
      <c r="C22" s="64">
        <f t="shared" si="1"/>
        <v>984</v>
      </c>
      <c r="D22" s="51">
        <f t="shared" si="2"/>
        <v>5526.37</v>
      </c>
      <c r="E22" s="38"/>
      <c r="F22" s="38"/>
      <c r="G22" s="38"/>
      <c r="H22" s="38"/>
      <c r="I22" s="38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63">
        <v>12.0</v>
      </c>
      <c r="C23" s="64">
        <f t="shared" si="1"/>
        <v>984</v>
      </c>
      <c r="D23" s="51">
        <f t="shared" si="2"/>
        <v>5184.21</v>
      </c>
      <c r="E23" s="38"/>
      <c r="F23" s="38"/>
      <c r="G23" s="38"/>
      <c r="H23" s="38"/>
      <c r="I23" s="38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63">
        <v>13.0</v>
      </c>
      <c r="C24" s="64">
        <f t="shared" si="1"/>
        <v>984</v>
      </c>
      <c r="D24" s="51">
        <f t="shared" si="2"/>
        <v>4863.23</v>
      </c>
      <c r="E24" s="38"/>
      <c r="F24" s="38"/>
      <c r="G24" s="38"/>
      <c r="H24" s="38"/>
      <c r="I24" s="38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63">
        <v>14.0</v>
      </c>
      <c r="C25" s="64">
        <f t="shared" si="1"/>
        <v>984</v>
      </c>
      <c r="D25" s="51">
        <f t="shared" si="2"/>
        <v>4562.13</v>
      </c>
      <c r="E25" s="38"/>
      <c r="F25" s="38"/>
      <c r="G25" s="38"/>
      <c r="H25" s="38"/>
      <c r="I25" s="38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63">
        <v>15.0</v>
      </c>
      <c r="C26" s="64">
        <f t="shared" si="1"/>
        <v>984</v>
      </c>
      <c r="D26" s="51">
        <f t="shared" si="2"/>
        <v>4279.68</v>
      </c>
      <c r="E26" s="38"/>
      <c r="F26" s="38"/>
      <c r="G26" s="38"/>
      <c r="H26" s="38"/>
      <c r="I26" s="38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63">
        <v>16.0</v>
      </c>
      <c r="C27" s="64">
        <f t="shared" si="1"/>
        <v>984</v>
      </c>
      <c r="D27" s="51">
        <f t="shared" si="2"/>
        <v>4014.7</v>
      </c>
      <c r="E27" s="38"/>
      <c r="F27" s="38"/>
      <c r="G27" s="38"/>
      <c r="H27" s="38"/>
      <c r="I27" s="38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63">
        <v>17.0</v>
      </c>
      <c r="C28" s="64">
        <f t="shared" si="1"/>
        <v>984</v>
      </c>
      <c r="D28" s="51">
        <f t="shared" si="2"/>
        <v>3766.14</v>
      </c>
      <c r="E28" s="38"/>
      <c r="F28" s="38"/>
      <c r="G28" s="38"/>
      <c r="H28" s="38"/>
      <c r="I28" s="38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63">
        <v>18.0</v>
      </c>
      <c r="C29" s="64">
        <f t="shared" si="1"/>
        <v>984</v>
      </c>
      <c r="D29" s="51">
        <f t="shared" si="2"/>
        <v>3532.96</v>
      </c>
      <c r="E29" s="38"/>
      <c r="F29" s="38"/>
      <c r="G29" s="38"/>
      <c r="H29" s="38"/>
      <c r="I29" s="38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63">
        <v>19.0</v>
      </c>
      <c r="C30" s="64">
        <f t="shared" si="1"/>
        <v>984</v>
      </c>
      <c r="D30" s="51">
        <f t="shared" si="2"/>
        <v>3314.22</v>
      </c>
      <c r="E30" s="38"/>
      <c r="F30" s="38"/>
      <c r="G30" s="38"/>
      <c r="H30" s="38"/>
      <c r="I30" s="38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63">
        <v>20.0</v>
      </c>
      <c r="C31" s="64">
        <f t="shared" si="1"/>
        <v>984</v>
      </c>
      <c r="D31" s="51">
        <f t="shared" si="2"/>
        <v>3109.03</v>
      </c>
      <c r="E31" s="38"/>
      <c r="F31" s="38"/>
      <c r="G31" s="38"/>
      <c r="H31" s="38"/>
      <c r="I31" s="38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63">
        <v>21.0</v>
      </c>
      <c r="C32" s="64">
        <f t="shared" si="1"/>
        <v>984</v>
      </c>
      <c r="D32" s="51">
        <f t="shared" si="2"/>
        <v>2916.54</v>
      </c>
      <c r="E32" s="38"/>
      <c r="F32" s="38"/>
      <c r="G32" s="38"/>
      <c r="H32" s="38"/>
      <c r="I32" s="38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63">
        <v>22.0</v>
      </c>
      <c r="C33" s="64">
        <f t="shared" si="1"/>
        <v>984</v>
      </c>
      <c r="D33" s="51">
        <f t="shared" si="2"/>
        <v>2735.96</v>
      </c>
      <c r="E33" s="38"/>
      <c r="F33" s="38"/>
      <c r="G33" s="38"/>
      <c r="H33" s="38"/>
      <c r="I33" s="38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63">
        <v>23.0</v>
      </c>
      <c r="C34" s="64">
        <f t="shared" si="1"/>
        <v>984</v>
      </c>
      <c r="D34" s="51">
        <f t="shared" si="2"/>
        <v>2566.57</v>
      </c>
      <c r="E34" s="38"/>
      <c r="F34" s="38"/>
      <c r="G34" s="38"/>
      <c r="H34" s="38"/>
      <c r="I34" s="38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63">
        <v>24.0</v>
      </c>
      <c r="C35" s="64">
        <f t="shared" si="1"/>
        <v>984</v>
      </c>
      <c r="D35" s="51">
        <f t="shared" si="2"/>
        <v>2407.66</v>
      </c>
      <c r="E35" s="38"/>
      <c r="F35" s="38"/>
      <c r="G35" s="38"/>
      <c r="H35" s="38"/>
      <c r="I35" s="38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63">
        <v>25.0</v>
      </c>
      <c r="C36" s="64">
        <f t="shared" si="1"/>
        <v>984</v>
      </c>
      <c r="D36" s="51">
        <f t="shared" si="2"/>
        <v>2258.6</v>
      </c>
      <c r="E36" s="38"/>
      <c r="F36" s="38"/>
      <c r="G36" s="38"/>
      <c r="H36" s="38"/>
      <c r="I36" s="38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63">
        <v>26.0</v>
      </c>
      <c r="C37" s="64">
        <f t="shared" si="1"/>
        <v>984</v>
      </c>
      <c r="D37" s="51">
        <f t="shared" si="2"/>
        <v>2118.76</v>
      </c>
      <c r="E37" s="38"/>
      <c r="F37" s="38"/>
      <c r="G37" s="38"/>
      <c r="H37" s="38"/>
      <c r="I37" s="38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63">
        <v>27.0</v>
      </c>
      <c r="C38" s="64">
        <f t="shared" si="1"/>
        <v>984</v>
      </c>
      <c r="D38" s="51">
        <f t="shared" si="2"/>
        <v>1987.58</v>
      </c>
      <c r="E38" s="38"/>
      <c r="F38" s="38"/>
      <c r="G38" s="38"/>
      <c r="H38" s="38"/>
      <c r="I38" s="38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63">
        <v>28.0</v>
      </c>
      <c r="C39" s="64">
        <f t="shared" si="1"/>
        <v>984</v>
      </c>
      <c r="D39" s="51">
        <f t="shared" si="2"/>
        <v>1864.52</v>
      </c>
      <c r="E39" s="38"/>
      <c r="F39" s="38"/>
      <c r="G39" s="38"/>
      <c r="H39" s="38"/>
      <c r="I39" s="38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63">
        <v>29.0</v>
      </c>
      <c r="C40" s="64">
        <f t="shared" si="1"/>
        <v>984</v>
      </c>
      <c r="D40" s="51">
        <f t="shared" si="2"/>
        <v>1749.08</v>
      </c>
      <c r="E40" s="38"/>
      <c r="F40" s="38"/>
      <c r="G40" s="38"/>
      <c r="H40" s="38"/>
      <c r="I40" s="38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63">
        <v>30.0</v>
      </c>
      <c r="C41" s="64">
        <f t="shared" si="1"/>
        <v>984</v>
      </c>
      <c r="D41" s="51">
        <f t="shared" si="2"/>
        <v>1640.79</v>
      </c>
      <c r="E41" s="38"/>
      <c r="F41" s="38"/>
      <c r="G41" s="38"/>
      <c r="H41" s="38"/>
      <c r="I41" s="38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63">
        <v>31.0</v>
      </c>
      <c r="C42" s="64">
        <f t="shared" si="1"/>
        <v>984</v>
      </c>
      <c r="D42" s="51">
        <f t="shared" si="2"/>
        <v>1539.2</v>
      </c>
      <c r="E42" s="38"/>
      <c r="F42" s="38"/>
      <c r="G42" s="38"/>
      <c r="H42" s="38"/>
      <c r="I42" s="38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63">
        <v>32.0</v>
      </c>
      <c r="C43" s="64">
        <f t="shared" si="1"/>
        <v>984</v>
      </c>
      <c r="D43" s="51">
        <f t="shared" si="2"/>
        <v>1443.9</v>
      </c>
      <c r="E43" s="38"/>
      <c r="F43" s="38"/>
      <c r="G43" s="38"/>
      <c r="H43" s="38"/>
      <c r="I43" s="38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63">
        <v>33.0</v>
      </c>
      <c r="C44" s="64">
        <f t="shared" si="1"/>
        <v>984</v>
      </c>
      <c r="D44" s="51">
        <f t="shared" si="2"/>
        <v>1354.51</v>
      </c>
      <c r="E44" s="38"/>
      <c r="F44" s="38"/>
      <c r="G44" s="38"/>
      <c r="H44" s="38"/>
      <c r="I44" s="38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63">
        <v>34.0</v>
      </c>
      <c r="C45" s="64">
        <f t="shared" si="1"/>
        <v>984</v>
      </c>
      <c r="D45" s="51">
        <f t="shared" si="2"/>
        <v>1270.64</v>
      </c>
      <c r="E45" s="38"/>
      <c r="F45" s="38"/>
      <c r="G45" s="38"/>
      <c r="H45" s="38"/>
      <c r="I45" s="38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63">
        <v>35.0</v>
      </c>
      <c r="C46" s="64">
        <f t="shared" si="1"/>
        <v>984</v>
      </c>
      <c r="D46" s="51">
        <f t="shared" si="2"/>
        <v>1191.97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63">
        <v>36.0</v>
      </c>
      <c r="C47" s="64">
        <f t="shared" si="1"/>
        <v>984</v>
      </c>
      <c r="D47" s="51">
        <f t="shared" si="2"/>
        <v>1118.17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63">
        <v>37.0</v>
      </c>
      <c r="C48" s="64">
        <f t="shared" si="1"/>
        <v>984</v>
      </c>
      <c r="D48" s="51">
        <f t="shared" si="2"/>
        <v>1048.94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65">
        <v>38.0</v>
      </c>
      <c r="C49" s="66">
        <f t="shared" si="1"/>
        <v>984</v>
      </c>
      <c r="D49" s="67">
        <f t="shared" si="2"/>
        <v>984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2024-08-30T13:51:01Z</dcterms:created>
  <dc:creator>InstallOffice4</dc:creator>
</cp:coreProperties>
</file>