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Q1 Gerald" sheetId="1" r:id="rId4"/>
    <sheet state="visible" name="Q2 Jill" sheetId="2" r:id="rId5"/>
    <sheet state="visible" name="Q3 Flora" sheetId="3" r:id="rId6"/>
    <sheet state="visible" name="Q4 Kendra" sheetId="4" r:id="rId7"/>
    <sheet state="visible" name="Q5 Henry" sheetId="5" r:id="rId8"/>
    <sheet state="visible" name="Q6 Nate" sheetId="6" r:id="rId9"/>
    <sheet state="visible" name="Q7 Valentino" sheetId="7" r:id="rId10"/>
    <sheet state="visible" name="Q8 Kirsty" sheetId="8" r:id="rId11"/>
  </sheets>
  <definedNames/>
  <calcPr/>
  <extLst>
    <ext uri="GoogleSheetsCustomDataVersion2">
      <go:sheetsCustomData xmlns:go="http://customooxmlschemas.google.com/" r:id="rId12" roundtripDataChecksum="O9xHInCnhJzcFIIx4ZCOWhyqGi/wP40SPbLuKd66l5k="/>
    </ext>
  </extLst>
</workbook>
</file>

<file path=xl/sharedStrings.xml><?xml version="1.0" encoding="utf-8"?>
<sst xmlns="http://schemas.openxmlformats.org/spreadsheetml/2006/main" count="107" uniqueCount="42">
  <si>
    <t>Exercise 16.5</t>
  </si>
  <si>
    <t>1. Gerald</t>
  </si>
  <si>
    <t>Calculation of savings account balance at 31 December 2023</t>
  </si>
  <si>
    <t>Annual effective rate of interest</t>
  </si>
  <si>
    <t>Monthly effective rate of interest</t>
  </si>
  <si>
    <t>Initial balance of account</t>
  </si>
  <si>
    <t>First monthly payment amount</t>
  </si>
  <si>
    <t>Monthly increase in payment</t>
  </si>
  <si>
    <t>Balance at 31 December 2023</t>
  </si>
  <si>
    <t>Month</t>
  </si>
  <si>
    <t>Balance before payment</t>
  </si>
  <si>
    <t>Payment</t>
  </si>
  <si>
    <t>Balance after payment</t>
  </si>
  <si>
    <t>2. Jill</t>
  </si>
  <si>
    <t>Calculation of savings account balance at 30 September 2024</t>
  </si>
  <si>
    <t>Balance at 30 September 2024</t>
  </si>
  <si>
    <t>3. Flora</t>
  </si>
  <si>
    <t>Calculation of debt balance at 31 October 2024</t>
  </si>
  <si>
    <t>First monthly payment (amount borrowed)</t>
  </si>
  <si>
    <t>Balance at 31 October 2024</t>
  </si>
  <si>
    <t>4. Kendra</t>
  </si>
  <si>
    <t>Calculation of savings account balance at 31 December 2024</t>
  </si>
  <si>
    <t>Balance at 31 December 2024</t>
  </si>
  <si>
    <t>5. Henry</t>
  </si>
  <si>
    <t>Calculation of savings account balance at 30 September 2023</t>
  </si>
  <si>
    <t>Quarterly effective rate of interest</t>
  </si>
  <si>
    <t>Monthly decrease in payment</t>
  </si>
  <si>
    <t>Balance at 30 September 2023</t>
  </si>
  <si>
    <t>6. Nate</t>
  </si>
  <si>
    <t>Calculation of debt balance at 31 January 2024</t>
  </si>
  <si>
    <t>Half-yearly effective rate of interest</t>
  </si>
  <si>
    <t>Balance at 31 January 2024</t>
  </si>
  <si>
    <t>7. Valentino</t>
  </si>
  <si>
    <t>Annual effective rate of interest (1/7/22–31/3/23)</t>
  </si>
  <si>
    <t>Monthly effective rate of interest (1/7/22–31/3/23)</t>
  </si>
  <si>
    <t>Monthly effective rate of interest (1/4/23 onwards)</t>
  </si>
  <si>
    <t>8. Kirsty</t>
  </si>
  <si>
    <t>Calculation of debt balance at 31 December 2023</t>
  </si>
  <si>
    <t>Annual effective rate of interest (1/1/18–31/12/21)</t>
  </si>
  <si>
    <t>Monthly effective rate of interest (1/1/18–31/12/21)</t>
  </si>
  <si>
    <t>Annual effective rate of interest (1/1/22 onwards)</t>
  </si>
  <si>
    <t>Monthly effective rate of interest (1/1/22 onwards)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</si>
</sst>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£&quot;#,##0.00"/>
  </numFmts>
  <fonts count="6">
    <font>
      <sz val="12.0"/>
      <color theme="1"/>
      <name val="Aptos Narrow"/>
      <scheme val="minor"/>
    </font>
    <font>
      <b/>
      <sz val="16.0"/>
      <color theme="1"/>
      <name val="Avenir"/>
    </font>
    <font>
      <sz val="12.0"/>
      <color theme="1"/>
      <name val="Avenir"/>
    </font>
    <font>
      <b/>
      <i/>
      <sz val="12.0"/>
      <color theme="1"/>
      <name val="Avenir"/>
    </font>
    <font>
      <b/>
      <u/>
      <sz val="12.0"/>
      <color theme="1"/>
      <name val="Avenir"/>
    </font>
    <font>
      <sz val="12.0"/>
      <color rgb="FF0070C0"/>
      <name val="Avenir"/>
    </font>
  </fonts>
  <fills count="4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theme="1"/>
        <bgColor theme="1"/>
      </patternFill>
    </fill>
  </fills>
  <borders count="16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/>
      <right/>
      <top/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/>
      <right/>
      <top/>
      <bottom/>
    </border>
  </borders>
  <cellStyleXfs count="1">
    <xf borderId="0" fillId="0" fontId="0" numFmtId="0" applyAlignment="1" applyFont="1"/>
  </cellStyleXfs>
  <cellXfs count="2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2" numFmtId="0" xfId="0" applyFont="1"/>
    <xf quotePrefix="1" borderId="0" fillId="0" fontId="3" numFmtId="0" xfId="0" applyFont="1"/>
    <xf borderId="0" fillId="0" fontId="4" numFmtId="0" xfId="0" applyFont="1"/>
    <xf borderId="0" fillId="0" fontId="2" numFmtId="10" xfId="0" applyFont="1" applyNumberFormat="1"/>
    <xf borderId="1" fillId="2" fontId="5" numFmtId="10" xfId="0" applyBorder="1" applyFill="1" applyFont="1" applyNumberFormat="1"/>
    <xf borderId="0" fillId="0" fontId="2" numFmtId="164" xfId="0" applyFont="1" applyNumberFormat="1"/>
    <xf borderId="2" fillId="2" fontId="5" numFmtId="164" xfId="0" applyBorder="1" applyFont="1" applyNumberFormat="1"/>
    <xf borderId="3" fillId="0" fontId="2" numFmtId="0" xfId="0" applyAlignment="1" applyBorder="1" applyFont="1">
      <alignment horizontal="center" shrinkToFit="0" vertical="center" wrapText="1"/>
    </xf>
    <xf borderId="4" fillId="0" fontId="2" numFmtId="0" xfId="0" applyAlignment="1" applyBorder="1" applyFont="1">
      <alignment horizontal="center" shrinkToFit="0" vertical="center" wrapText="1"/>
    </xf>
    <xf borderId="5" fillId="0" fontId="2" numFmtId="0" xfId="0" applyAlignment="1" applyBorder="1" applyFont="1">
      <alignment horizontal="center" shrinkToFit="0" vertical="center" wrapText="1"/>
    </xf>
    <xf borderId="6" fillId="0" fontId="2" numFmtId="0" xfId="0" applyAlignment="1" applyBorder="1" applyFont="1">
      <alignment horizontal="center"/>
    </xf>
    <xf borderId="0" fillId="0" fontId="5" numFmtId="164" xfId="0" applyAlignment="1" applyFont="1" applyNumberFormat="1">
      <alignment horizontal="center"/>
    </xf>
    <xf borderId="7" fillId="0" fontId="5" numFmtId="164" xfId="0" applyAlignment="1" applyBorder="1" applyFont="1" applyNumberFormat="1">
      <alignment horizontal="center"/>
    </xf>
    <xf borderId="8" fillId="0" fontId="2" numFmtId="0" xfId="0" applyAlignment="1" applyBorder="1" applyFont="1">
      <alignment horizontal="center"/>
    </xf>
    <xf borderId="9" fillId="0" fontId="5" numFmtId="164" xfId="0" applyAlignment="1" applyBorder="1" applyFont="1" applyNumberFormat="1">
      <alignment horizontal="center"/>
    </xf>
    <xf borderId="10" fillId="3" fontId="5" numFmtId="164" xfId="0" applyAlignment="1" applyBorder="1" applyFill="1" applyFont="1" applyNumberFormat="1">
      <alignment horizontal="center"/>
    </xf>
    <xf borderId="11" fillId="3" fontId="5" numFmtId="164" xfId="0" applyAlignment="1" applyBorder="1" applyFont="1" applyNumberFormat="1">
      <alignment horizontal="center"/>
    </xf>
    <xf borderId="0" fillId="0" fontId="2" numFmtId="9" xfId="0" applyFont="1" applyNumberFormat="1"/>
    <xf borderId="12" fillId="0" fontId="2" numFmtId="0" xfId="0" applyAlignment="1" applyBorder="1" applyFont="1">
      <alignment horizontal="center"/>
    </xf>
    <xf borderId="13" fillId="0" fontId="5" numFmtId="164" xfId="0" applyAlignment="1" applyBorder="1" applyFont="1" applyNumberFormat="1">
      <alignment horizontal="center"/>
    </xf>
    <xf borderId="14" fillId="0" fontId="5" numFmtId="164" xfId="0" applyAlignment="1" applyBorder="1" applyFont="1" applyNumberFormat="1">
      <alignment horizontal="center"/>
    </xf>
    <xf borderId="15" fillId="2" fontId="5" numFmtId="164" xfId="0" applyAlignment="1" applyBorder="1" applyFont="1" applyNumberFormat="1">
      <alignment horizontal="center"/>
    </xf>
    <xf borderId="10" fillId="3" fontId="2" numFmtId="0" xfId="0" applyBorder="1" applyFont="1"/>
    <xf borderId="11" fillId="3" fontId="2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5" width="14.78"/>
    <col customWidth="1" min="6" max="6" width="10.78"/>
    <col customWidth="1" min="7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4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</v>
      </c>
      <c r="C4" s="2"/>
      <c r="D4" s="2"/>
      <c r="E4" s="5">
        <v>0.038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4</v>
      </c>
      <c r="C5" s="2"/>
      <c r="D5" s="2"/>
      <c r="E5" s="6">
        <f>(1+E4)^(1/12)-1</f>
        <v>0.003112816846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5</v>
      </c>
      <c r="C6" s="2"/>
      <c r="D6" s="2"/>
      <c r="E6" s="7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 t="s">
        <v>6</v>
      </c>
      <c r="C7" s="2"/>
      <c r="D7" s="2"/>
      <c r="E7" s="7">
        <v>125.0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 t="s">
        <v>7</v>
      </c>
      <c r="C8" s="2"/>
      <c r="D8" s="2"/>
      <c r="E8" s="7">
        <v>15.0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" t="s">
        <v>8</v>
      </c>
      <c r="C10" s="2"/>
      <c r="D10" s="2"/>
      <c r="E10" s="8">
        <f>C37</f>
        <v>7368.82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9" t="s">
        <v>9</v>
      </c>
      <c r="C12" s="10" t="s">
        <v>10</v>
      </c>
      <c r="D12" s="10" t="s">
        <v>11</v>
      </c>
      <c r="E12" s="11" t="s">
        <v>12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12">
        <v>1.0</v>
      </c>
      <c r="C13" s="13">
        <f>E6</f>
        <v>0</v>
      </c>
      <c r="D13" s="13">
        <f>E7</f>
        <v>125</v>
      </c>
      <c r="E13" s="14">
        <f t="shared" ref="E13:E36" si="1">C13+D13</f>
        <v>125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12">
        <v>2.0</v>
      </c>
      <c r="C14" s="13">
        <f t="shared" ref="C14:C37" si="2">ROUND(E13*(1+$E$5),2)</f>
        <v>125.39</v>
      </c>
      <c r="D14" s="13">
        <f t="shared" ref="D14:D36" si="3">D13+$E$8</f>
        <v>140</v>
      </c>
      <c r="E14" s="14">
        <f t="shared" si="1"/>
        <v>265.39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12">
        <v>3.0</v>
      </c>
      <c r="C15" s="13">
        <f t="shared" si="2"/>
        <v>266.22</v>
      </c>
      <c r="D15" s="13">
        <f t="shared" si="3"/>
        <v>155</v>
      </c>
      <c r="E15" s="14">
        <f t="shared" si="1"/>
        <v>421.22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12">
        <v>4.0</v>
      </c>
      <c r="C16" s="13">
        <f t="shared" si="2"/>
        <v>422.53</v>
      </c>
      <c r="D16" s="13">
        <f t="shared" si="3"/>
        <v>170</v>
      </c>
      <c r="E16" s="14">
        <f t="shared" si="1"/>
        <v>592.53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12">
        <v>5.0</v>
      </c>
      <c r="C17" s="13">
        <f t="shared" si="2"/>
        <v>594.37</v>
      </c>
      <c r="D17" s="13">
        <f t="shared" si="3"/>
        <v>185</v>
      </c>
      <c r="E17" s="14">
        <f t="shared" si="1"/>
        <v>779.37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12">
        <v>6.0</v>
      </c>
      <c r="C18" s="13">
        <f t="shared" si="2"/>
        <v>781.8</v>
      </c>
      <c r="D18" s="13">
        <f t="shared" si="3"/>
        <v>200</v>
      </c>
      <c r="E18" s="14">
        <f t="shared" si="1"/>
        <v>981.8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2">
        <v>7.0</v>
      </c>
      <c r="C19" s="13">
        <f t="shared" si="2"/>
        <v>984.86</v>
      </c>
      <c r="D19" s="13">
        <f t="shared" si="3"/>
        <v>215</v>
      </c>
      <c r="E19" s="14">
        <f t="shared" si="1"/>
        <v>1199.86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12">
        <v>8.0</v>
      </c>
      <c r="C20" s="13">
        <f t="shared" si="2"/>
        <v>1203.59</v>
      </c>
      <c r="D20" s="13">
        <f t="shared" si="3"/>
        <v>230</v>
      </c>
      <c r="E20" s="14">
        <f t="shared" si="1"/>
        <v>1433.59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12">
        <v>9.0</v>
      </c>
      <c r="C21" s="13">
        <f t="shared" si="2"/>
        <v>1438.05</v>
      </c>
      <c r="D21" s="13">
        <f t="shared" si="3"/>
        <v>245</v>
      </c>
      <c r="E21" s="14">
        <f t="shared" si="1"/>
        <v>1683.05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12">
        <v>10.0</v>
      </c>
      <c r="C22" s="13">
        <f t="shared" si="2"/>
        <v>1688.29</v>
      </c>
      <c r="D22" s="13">
        <f t="shared" si="3"/>
        <v>260</v>
      </c>
      <c r="E22" s="14">
        <f t="shared" si="1"/>
        <v>1948.29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12">
        <v>11.0</v>
      </c>
      <c r="C23" s="13">
        <f t="shared" si="2"/>
        <v>1954.35</v>
      </c>
      <c r="D23" s="13">
        <f t="shared" si="3"/>
        <v>275</v>
      </c>
      <c r="E23" s="14">
        <f t="shared" si="1"/>
        <v>2229.35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12">
        <v>12.0</v>
      </c>
      <c r="C24" s="13">
        <f t="shared" si="2"/>
        <v>2236.29</v>
      </c>
      <c r="D24" s="13">
        <f t="shared" si="3"/>
        <v>290</v>
      </c>
      <c r="E24" s="14">
        <f t="shared" si="1"/>
        <v>2526.29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12">
        <v>13.0</v>
      </c>
      <c r="C25" s="13">
        <f t="shared" si="2"/>
        <v>2534.15</v>
      </c>
      <c r="D25" s="13">
        <f t="shared" si="3"/>
        <v>305</v>
      </c>
      <c r="E25" s="14">
        <f t="shared" si="1"/>
        <v>2839.15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12">
        <v>14.0</v>
      </c>
      <c r="C26" s="13">
        <f t="shared" si="2"/>
        <v>2847.99</v>
      </c>
      <c r="D26" s="13">
        <f t="shared" si="3"/>
        <v>320</v>
      </c>
      <c r="E26" s="14">
        <f t="shared" si="1"/>
        <v>3167.99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12">
        <v>15.0</v>
      </c>
      <c r="C27" s="13">
        <f t="shared" si="2"/>
        <v>3177.85</v>
      </c>
      <c r="D27" s="13">
        <f t="shared" si="3"/>
        <v>335</v>
      </c>
      <c r="E27" s="14">
        <f t="shared" si="1"/>
        <v>3512.85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12">
        <v>16.0</v>
      </c>
      <c r="C28" s="13">
        <f t="shared" si="2"/>
        <v>3523.78</v>
      </c>
      <c r="D28" s="13">
        <f t="shared" si="3"/>
        <v>350</v>
      </c>
      <c r="E28" s="14">
        <f t="shared" si="1"/>
        <v>3873.78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12">
        <v>17.0</v>
      </c>
      <c r="C29" s="13">
        <f t="shared" si="2"/>
        <v>3885.84</v>
      </c>
      <c r="D29" s="13">
        <f t="shared" si="3"/>
        <v>365</v>
      </c>
      <c r="E29" s="14">
        <f t="shared" si="1"/>
        <v>4250.84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12">
        <v>18.0</v>
      </c>
      <c r="C30" s="13">
        <f t="shared" si="2"/>
        <v>4264.07</v>
      </c>
      <c r="D30" s="13">
        <f t="shared" si="3"/>
        <v>380</v>
      </c>
      <c r="E30" s="14">
        <f t="shared" si="1"/>
        <v>4644.07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12">
        <v>19.0</v>
      </c>
      <c r="C31" s="13">
        <f t="shared" si="2"/>
        <v>4658.53</v>
      </c>
      <c r="D31" s="13">
        <f t="shared" si="3"/>
        <v>395</v>
      </c>
      <c r="E31" s="14">
        <f t="shared" si="1"/>
        <v>5053.53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12">
        <v>20.0</v>
      </c>
      <c r="C32" s="13">
        <f t="shared" si="2"/>
        <v>5069.26</v>
      </c>
      <c r="D32" s="13">
        <f t="shared" si="3"/>
        <v>410</v>
      </c>
      <c r="E32" s="14">
        <f t="shared" si="1"/>
        <v>5479.26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12">
        <v>21.0</v>
      </c>
      <c r="C33" s="13">
        <f t="shared" si="2"/>
        <v>5496.32</v>
      </c>
      <c r="D33" s="13">
        <f t="shared" si="3"/>
        <v>425</v>
      </c>
      <c r="E33" s="14">
        <f t="shared" si="1"/>
        <v>5921.32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12">
        <v>22.0</v>
      </c>
      <c r="C34" s="13">
        <f t="shared" si="2"/>
        <v>5939.75</v>
      </c>
      <c r="D34" s="13">
        <f t="shared" si="3"/>
        <v>440</v>
      </c>
      <c r="E34" s="14">
        <f t="shared" si="1"/>
        <v>6379.75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12">
        <v>23.0</v>
      </c>
      <c r="C35" s="13">
        <f t="shared" si="2"/>
        <v>6399.61</v>
      </c>
      <c r="D35" s="13">
        <f t="shared" si="3"/>
        <v>455</v>
      </c>
      <c r="E35" s="14">
        <f t="shared" si="1"/>
        <v>6854.61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12">
        <v>24.0</v>
      </c>
      <c r="C36" s="13">
        <f t="shared" si="2"/>
        <v>6875.95</v>
      </c>
      <c r="D36" s="13">
        <f t="shared" si="3"/>
        <v>470</v>
      </c>
      <c r="E36" s="14">
        <f t="shared" si="1"/>
        <v>7345.95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15">
        <v>25.0</v>
      </c>
      <c r="C37" s="16">
        <f t="shared" si="2"/>
        <v>7368.82</v>
      </c>
      <c r="D37" s="17"/>
      <c r="E37" s="18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5" width="14.78"/>
    <col customWidth="1" min="6" max="6" width="10.78"/>
    <col customWidth="1" min="7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13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4" t="s">
        <v>14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</v>
      </c>
      <c r="C4" s="2"/>
      <c r="D4" s="2"/>
      <c r="E4" s="5">
        <v>0.0195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4</v>
      </c>
      <c r="C5" s="2"/>
      <c r="D5" s="2"/>
      <c r="E5" s="6">
        <f>(1+E4)^(1/12)-1</f>
        <v>0.001610654966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5</v>
      </c>
      <c r="C6" s="2"/>
      <c r="D6" s="2"/>
      <c r="E6" s="7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 t="s">
        <v>6</v>
      </c>
      <c r="C7" s="2"/>
      <c r="D7" s="2"/>
      <c r="E7" s="7">
        <v>300.0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 t="s">
        <v>7</v>
      </c>
      <c r="C8" s="2"/>
      <c r="D8" s="2"/>
      <c r="E8" s="7">
        <v>30.0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" t="s">
        <v>15</v>
      </c>
      <c r="C10" s="2"/>
      <c r="D10" s="2"/>
      <c r="E10" s="8">
        <f>C31</f>
        <v>10120.52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9" t="s">
        <v>9</v>
      </c>
      <c r="C12" s="10" t="s">
        <v>10</v>
      </c>
      <c r="D12" s="10" t="s">
        <v>11</v>
      </c>
      <c r="E12" s="11" t="s">
        <v>12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12">
        <v>1.0</v>
      </c>
      <c r="C13" s="13">
        <f>E6</f>
        <v>0</v>
      </c>
      <c r="D13" s="13">
        <f>E7</f>
        <v>300</v>
      </c>
      <c r="E13" s="14">
        <f t="shared" ref="E13:E30" si="1">C13+D13</f>
        <v>300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12">
        <v>2.0</v>
      </c>
      <c r="C14" s="13">
        <f t="shared" ref="C14:C31" si="2">ROUND(E13*(1+$E$5),2)</f>
        <v>300.48</v>
      </c>
      <c r="D14" s="13">
        <f t="shared" ref="D14:D30" si="3">D13+$E$8</f>
        <v>330</v>
      </c>
      <c r="E14" s="14">
        <f t="shared" si="1"/>
        <v>630.48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12">
        <v>3.0</v>
      </c>
      <c r="C15" s="13">
        <f t="shared" si="2"/>
        <v>631.5</v>
      </c>
      <c r="D15" s="13">
        <f t="shared" si="3"/>
        <v>360</v>
      </c>
      <c r="E15" s="14">
        <f t="shared" si="1"/>
        <v>991.5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12">
        <v>4.0</v>
      </c>
      <c r="C16" s="13">
        <f t="shared" si="2"/>
        <v>993.1</v>
      </c>
      <c r="D16" s="13">
        <f t="shared" si="3"/>
        <v>390</v>
      </c>
      <c r="E16" s="14">
        <f t="shared" si="1"/>
        <v>1383.1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12">
        <v>5.0</v>
      </c>
      <c r="C17" s="13">
        <f t="shared" si="2"/>
        <v>1385.33</v>
      </c>
      <c r="D17" s="13">
        <f t="shared" si="3"/>
        <v>420</v>
      </c>
      <c r="E17" s="14">
        <f t="shared" si="1"/>
        <v>1805.33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12">
        <v>6.0</v>
      </c>
      <c r="C18" s="13">
        <f t="shared" si="2"/>
        <v>1808.24</v>
      </c>
      <c r="D18" s="13">
        <f t="shared" si="3"/>
        <v>450</v>
      </c>
      <c r="E18" s="14">
        <f t="shared" si="1"/>
        <v>2258.24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2">
        <v>7.0</v>
      </c>
      <c r="C19" s="13">
        <f t="shared" si="2"/>
        <v>2261.88</v>
      </c>
      <c r="D19" s="13">
        <f t="shared" si="3"/>
        <v>480</v>
      </c>
      <c r="E19" s="14">
        <f t="shared" si="1"/>
        <v>2741.88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12">
        <v>8.0</v>
      </c>
      <c r="C20" s="13">
        <f t="shared" si="2"/>
        <v>2746.3</v>
      </c>
      <c r="D20" s="13">
        <f t="shared" si="3"/>
        <v>510</v>
      </c>
      <c r="E20" s="14">
        <f t="shared" si="1"/>
        <v>3256.3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12">
        <v>9.0</v>
      </c>
      <c r="C21" s="13">
        <f t="shared" si="2"/>
        <v>3261.54</v>
      </c>
      <c r="D21" s="13">
        <f t="shared" si="3"/>
        <v>540</v>
      </c>
      <c r="E21" s="14">
        <f t="shared" si="1"/>
        <v>3801.54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12">
        <v>10.0</v>
      </c>
      <c r="C22" s="13">
        <f t="shared" si="2"/>
        <v>3807.66</v>
      </c>
      <c r="D22" s="13">
        <f t="shared" si="3"/>
        <v>570</v>
      </c>
      <c r="E22" s="14">
        <f t="shared" si="1"/>
        <v>4377.66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12">
        <v>11.0</v>
      </c>
      <c r="C23" s="13">
        <f t="shared" si="2"/>
        <v>4384.71</v>
      </c>
      <c r="D23" s="13">
        <f t="shared" si="3"/>
        <v>600</v>
      </c>
      <c r="E23" s="14">
        <f t="shared" si="1"/>
        <v>4984.71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12">
        <v>12.0</v>
      </c>
      <c r="C24" s="13">
        <f t="shared" si="2"/>
        <v>4992.74</v>
      </c>
      <c r="D24" s="13">
        <f t="shared" si="3"/>
        <v>630</v>
      </c>
      <c r="E24" s="14">
        <f t="shared" si="1"/>
        <v>5622.74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12">
        <v>13.0</v>
      </c>
      <c r="C25" s="13">
        <f t="shared" si="2"/>
        <v>5631.8</v>
      </c>
      <c r="D25" s="13">
        <f t="shared" si="3"/>
        <v>660</v>
      </c>
      <c r="E25" s="14">
        <f t="shared" si="1"/>
        <v>6291.8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12">
        <v>14.0</v>
      </c>
      <c r="C26" s="13">
        <f t="shared" si="2"/>
        <v>6301.93</v>
      </c>
      <c r="D26" s="13">
        <f t="shared" si="3"/>
        <v>690</v>
      </c>
      <c r="E26" s="14">
        <f t="shared" si="1"/>
        <v>6991.93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12">
        <v>15.0</v>
      </c>
      <c r="C27" s="13">
        <f t="shared" si="2"/>
        <v>7003.19</v>
      </c>
      <c r="D27" s="13">
        <f t="shared" si="3"/>
        <v>720</v>
      </c>
      <c r="E27" s="14">
        <f t="shared" si="1"/>
        <v>7723.19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12">
        <v>16.0</v>
      </c>
      <c r="C28" s="13">
        <f t="shared" si="2"/>
        <v>7735.63</v>
      </c>
      <c r="D28" s="13">
        <f t="shared" si="3"/>
        <v>750</v>
      </c>
      <c r="E28" s="14">
        <f t="shared" si="1"/>
        <v>8485.63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12">
        <v>17.0</v>
      </c>
      <c r="C29" s="13">
        <f t="shared" si="2"/>
        <v>8499.3</v>
      </c>
      <c r="D29" s="13">
        <f t="shared" si="3"/>
        <v>780</v>
      </c>
      <c r="E29" s="14">
        <f t="shared" si="1"/>
        <v>9279.3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12">
        <v>18.0</v>
      </c>
      <c r="C30" s="13">
        <f t="shared" si="2"/>
        <v>9294.25</v>
      </c>
      <c r="D30" s="13">
        <f t="shared" si="3"/>
        <v>810</v>
      </c>
      <c r="E30" s="14">
        <f t="shared" si="1"/>
        <v>10104.25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15">
        <v>19.0</v>
      </c>
      <c r="C31" s="16">
        <f t="shared" si="2"/>
        <v>10120.52</v>
      </c>
      <c r="D31" s="17"/>
      <c r="E31" s="18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5" width="14.78"/>
    <col customWidth="1" min="6" max="6" width="10.78"/>
    <col customWidth="1" min="7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16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4" t="s">
        <v>17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</v>
      </c>
      <c r="C4" s="2"/>
      <c r="D4" s="2"/>
      <c r="E4" s="5">
        <v>0.18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4</v>
      </c>
      <c r="C5" s="2"/>
      <c r="D5" s="2"/>
      <c r="E5" s="6">
        <f>(1+E4)^(1/12)-1</f>
        <v>0.01388843035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5</v>
      </c>
      <c r="C6" s="2"/>
      <c r="D6" s="2"/>
      <c r="E6" s="7">
        <v>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 t="s">
        <v>18</v>
      </c>
      <c r="C7" s="2"/>
      <c r="D7" s="2"/>
      <c r="E7" s="7">
        <v>20.0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 t="s">
        <v>7</v>
      </c>
      <c r="C8" s="2"/>
      <c r="D8" s="2"/>
      <c r="E8" s="7">
        <v>2.0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" t="s">
        <v>19</v>
      </c>
      <c r="C10" s="2"/>
      <c r="D10" s="2"/>
      <c r="E10" s="8">
        <f>C25</f>
        <v>403.04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9" t="s">
        <v>9</v>
      </c>
      <c r="C12" s="10" t="s">
        <v>10</v>
      </c>
      <c r="D12" s="10" t="s">
        <v>11</v>
      </c>
      <c r="E12" s="11" t="s">
        <v>12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12">
        <v>1.0</v>
      </c>
      <c r="C13" s="13">
        <f>E6</f>
        <v>0</v>
      </c>
      <c r="D13" s="13">
        <f>E7</f>
        <v>20</v>
      </c>
      <c r="E13" s="14">
        <f t="shared" ref="E13:E24" si="1">C13+D13</f>
        <v>20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12">
        <v>2.0</v>
      </c>
      <c r="C14" s="13">
        <f t="shared" ref="C14:C25" si="2">ROUND(E13*(1+$E$5),2)</f>
        <v>20.28</v>
      </c>
      <c r="D14" s="13">
        <f t="shared" ref="D14:D24" si="3">D13+$E$8</f>
        <v>22</v>
      </c>
      <c r="E14" s="14">
        <f t="shared" si="1"/>
        <v>42.28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12">
        <v>3.0</v>
      </c>
      <c r="C15" s="13">
        <f t="shared" si="2"/>
        <v>42.87</v>
      </c>
      <c r="D15" s="13">
        <f t="shared" si="3"/>
        <v>24</v>
      </c>
      <c r="E15" s="14">
        <f t="shared" si="1"/>
        <v>66.87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12">
        <v>4.0</v>
      </c>
      <c r="C16" s="13">
        <f t="shared" si="2"/>
        <v>67.8</v>
      </c>
      <c r="D16" s="13">
        <f t="shared" si="3"/>
        <v>26</v>
      </c>
      <c r="E16" s="14">
        <f t="shared" si="1"/>
        <v>93.8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12">
        <v>5.0</v>
      </c>
      <c r="C17" s="13">
        <f t="shared" si="2"/>
        <v>95.1</v>
      </c>
      <c r="D17" s="13">
        <f t="shared" si="3"/>
        <v>28</v>
      </c>
      <c r="E17" s="14">
        <f t="shared" si="1"/>
        <v>123.1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12">
        <v>6.0</v>
      </c>
      <c r="C18" s="13">
        <f t="shared" si="2"/>
        <v>124.81</v>
      </c>
      <c r="D18" s="13">
        <f t="shared" si="3"/>
        <v>30</v>
      </c>
      <c r="E18" s="14">
        <f t="shared" si="1"/>
        <v>154.81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2">
        <v>7.0</v>
      </c>
      <c r="C19" s="13">
        <f t="shared" si="2"/>
        <v>156.96</v>
      </c>
      <c r="D19" s="13">
        <f t="shared" si="3"/>
        <v>32</v>
      </c>
      <c r="E19" s="14">
        <f t="shared" si="1"/>
        <v>188.96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12">
        <v>8.0</v>
      </c>
      <c r="C20" s="13">
        <f t="shared" si="2"/>
        <v>191.58</v>
      </c>
      <c r="D20" s="13">
        <f t="shared" si="3"/>
        <v>34</v>
      </c>
      <c r="E20" s="14">
        <f t="shared" si="1"/>
        <v>225.58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12">
        <v>9.0</v>
      </c>
      <c r="C21" s="13">
        <f t="shared" si="2"/>
        <v>228.71</v>
      </c>
      <c r="D21" s="13">
        <f t="shared" si="3"/>
        <v>36</v>
      </c>
      <c r="E21" s="14">
        <f t="shared" si="1"/>
        <v>264.71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12">
        <v>10.0</v>
      </c>
      <c r="C22" s="13">
        <f t="shared" si="2"/>
        <v>268.39</v>
      </c>
      <c r="D22" s="13">
        <f t="shared" si="3"/>
        <v>38</v>
      </c>
      <c r="E22" s="14">
        <f t="shared" si="1"/>
        <v>306.39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12">
        <v>11.0</v>
      </c>
      <c r="C23" s="13">
        <f t="shared" si="2"/>
        <v>310.65</v>
      </c>
      <c r="D23" s="13">
        <f t="shared" si="3"/>
        <v>40</v>
      </c>
      <c r="E23" s="14">
        <f t="shared" si="1"/>
        <v>350.65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12">
        <v>12.0</v>
      </c>
      <c r="C24" s="13">
        <f t="shared" si="2"/>
        <v>355.52</v>
      </c>
      <c r="D24" s="13">
        <f t="shared" si="3"/>
        <v>42</v>
      </c>
      <c r="E24" s="14">
        <f t="shared" si="1"/>
        <v>397.52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15">
        <v>13.0</v>
      </c>
      <c r="C25" s="16">
        <f t="shared" si="2"/>
        <v>403.04</v>
      </c>
      <c r="D25" s="17"/>
      <c r="E25" s="18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5" width="14.78"/>
    <col customWidth="1" min="6" max="6" width="10.78"/>
    <col customWidth="1" min="7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20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4" t="s">
        <v>21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</v>
      </c>
      <c r="C4" s="2"/>
      <c r="D4" s="2"/>
      <c r="E4" s="5">
        <v>0.0965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4</v>
      </c>
      <c r="C5" s="2"/>
      <c r="D5" s="2"/>
      <c r="E5" s="6">
        <f>(1+E4)^(1/12)-1</f>
        <v>0.007706484001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5</v>
      </c>
      <c r="C6" s="2"/>
      <c r="D6" s="2"/>
      <c r="E6" s="7">
        <v>1900.0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 t="s">
        <v>6</v>
      </c>
      <c r="C7" s="2"/>
      <c r="D7" s="2"/>
      <c r="E7" s="7">
        <v>100.0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 t="s">
        <v>7</v>
      </c>
      <c r="C8" s="2"/>
      <c r="D8" s="2"/>
      <c r="E8" s="19">
        <v>0.05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" t="s">
        <v>22</v>
      </c>
      <c r="C10" s="2"/>
      <c r="D10" s="2"/>
      <c r="E10" s="8">
        <f>C37</f>
        <v>7104.35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9" t="s">
        <v>9</v>
      </c>
      <c r="C12" s="10" t="s">
        <v>10</v>
      </c>
      <c r="D12" s="10" t="s">
        <v>11</v>
      </c>
      <c r="E12" s="11" t="s">
        <v>12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12">
        <v>1.0</v>
      </c>
      <c r="C13" s="13">
        <f>E6</f>
        <v>1900</v>
      </c>
      <c r="D13" s="13">
        <f>E7</f>
        <v>100</v>
      </c>
      <c r="E13" s="14">
        <f t="shared" ref="E13:E36" si="1">C13+D13</f>
        <v>2000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12">
        <v>2.0</v>
      </c>
      <c r="C14" s="13">
        <f t="shared" ref="C14:C37" si="2">ROUND(E13*(1+$E$5),2)</f>
        <v>2015.41</v>
      </c>
      <c r="D14" s="13">
        <f t="shared" ref="D14:D36" si="3">ROUND(D13*(1+$E$8),2)</f>
        <v>105</v>
      </c>
      <c r="E14" s="14">
        <f t="shared" si="1"/>
        <v>2120.41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12">
        <v>3.0</v>
      </c>
      <c r="C15" s="13">
        <f t="shared" si="2"/>
        <v>2136.75</v>
      </c>
      <c r="D15" s="13">
        <f t="shared" si="3"/>
        <v>110.25</v>
      </c>
      <c r="E15" s="14">
        <f t="shared" si="1"/>
        <v>2247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12">
        <v>4.0</v>
      </c>
      <c r="C16" s="13">
        <f t="shared" si="2"/>
        <v>2264.32</v>
      </c>
      <c r="D16" s="13">
        <f t="shared" si="3"/>
        <v>115.76</v>
      </c>
      <c r="E16" s="14">
        <f t="shared" si="1"/>
        <v>2380.08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12">
        <v>5.0</v>
      </c>
      <c r="C17" s="13">
        <f t="shared" si="2"/>
        <v>2398.42</v>
      </c>
      <c r="D17" s="13">
        <f t="shared" si="3"/>
        <v>121.55</v>
      </c>
      <c r="E17" s="14">
        <f t="shared" si="1"/>
        <v>2519.97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12">
        <v>6.0</v>
      </c>
      <c r="C18" s="13">
        <f t="shared" si="2"/>
        <v>2539.39</v>
      </c>
      <c r="D18" s="13">
        <f t="shared" si="3"/>
        <v>127.63</v>
      </c>
      <c r="E18" s="14">
        <f t="shared" si="1"/>
        <v>2667.02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2">
        <v>7.0</v>
      </c>
      <c r="C19" s="13">
        <f t="shared" si="2"/>
        <v>2687.57</v>
      </c>
      <c r="D19" s="13">
        <f t="shared" si="3"/>
        <v>134.01</v>
      </c>
      <c r="E19" s="14">
        <f t="shared" si="1"/>
        <v>2821.58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12">
        <v>8.0</v>
      </c>
      <c r="C20" s="13">
        <f t="shared" si="2"/>
        <v>2843.32</v>
      </c>
      <c r="D20" s="13">
        <f t="shared" si="3"/>
        <v>140.71</v>
      </c>
      <c r="E20" s="14">
        <f t="shared" si="1"/>
        <v>2984.03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12">
        <v>9.0</v>
      </c>
      <c r="C21" s="13">
        <f t="shared" si="2"/>
        <v>3007.03</v>
      </c>
      <c r="D21" s="13">
        <f t="shared" si="3"/>
        <v>147.75</v>
      </c>
      <c r="E21" s="14">
        <f t="shared" si="1"/>
        <v>3154.78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12">
        <v>10.0</v>
      </c>
      <c r="C22" s="13">
        <f t="shared" si="2"/>
        <v>3179.09</v>
      </c>
      <c r="D22" s="13">
        <f t="shared" si="3"/>
        <v>155.14</v>
      </c>
      <c r="E22" s="14">
        <f t="shared" si="1"/>
        <v>3334.23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12">
        <v>11.0</v>
      </c>
      <c r="C23" s="13">
        <f t="shared" si="2"/>
        <v>3359.93</v>
      </c>
      <c r="D23" s="13">
        <f t="shared" si="3"/>
        <v>162.9</v>
      </c>
      <c r="E23" s="14">
        <f t="shared" si="1"/>
        <v>3522.83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12">
        <v>12.0</v>
      </c>
      <c r="C24" s="13">
        <f t="shared" si="2"/>
        <v>3549.98</v>
      </c>
      <c r="D24" s="13">
        <f t="shared" si="3"/>
        <v>171.05</v>
      </c>
      <c r="E24" s="14">
        <f t="shared" si="1"/>
        <v>3721.03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12">
        <v>13.0</v>
      </c>
      <c r="C25" s="13">
        <f t="shared" si="2"/>
        <v>3749.71</v>
      </c>
      <c r="D25" s="13">
        <f t="shared" si="3"/>
        <v>179.6</v>
      </c>
      <c r="E25" s="14">
        <f t="shared" si="1"/>
        <v>3929.31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12">
        <v>14.0</v>
      </c>
      <c r="C26" s="13">
        <f t="shared" si="2"/>
        <v>3959.59</v>
      </c>
      <c r="D26" s="13">
        <f t="shared" si="3"/>
        <v>188.58</v>
      </c>
      <c r="E26" s="14">
        <f t="shared" si="1"/>
        <v>4148.17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12">
        <v>15.0</v>
      </c>
      <c r="C27" s="13">
        <f t="shared" si="2"/>
        <v>4180.14</v>
      </c>
      <c r="D27" s="13">
        <f t="shared" si="3"/>
        <v>198.01</v>
      </c>
      <c r="E27" s="14">
        <f t="shared" si="1"/>
        <v>4378.15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12">
        <v>16.0</v>
      </c>
      <c r="C28" s="13">
        <f t="shared" si="2"/>
        <v>4411.89</v>
      </c>
      <c r="D28" s="13">
        <f t="shared" si="3"/>
        <v>207.91</v>
      </c>
      <c r="E28" s="14">
        <f t="shared" si="1"/>
        <v>4619.8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12">
        <v>17.0</v>
      </c>
      <c r="C29" s="13">
        <f t="shared" si="2"/>
        <v>4655.4</v>
      </c>
      <c r="D29" s="13">
        <f t="shared" si="3"/>
        <v>218.31</v>
      </c>
      <c r="E29" s="14">
        <f t="shared" si="1"/>
        <v>4873.71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12">
        <v>18.0</v>
      </c>
      <c r="C30" s="13">
        <f t="shared" si="2"/>
        <v>4911.27</v>
      </c>
      <c r="D30" s="13">
        <f t="shared" si="3"/>
        <v>229.23</v>
      </c>
      <c r="E30" s="14">
        <f t="shared" si="1"/>
        <v>5140.5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12">
        <v>19.0</v>
      </c>
      <c r="C31" s="13">
        <f t="shared" si="2"/>
        <v>5180.12</v>
      </c>
      <c r="D31" s="13">
        <f t="shared" si="3"/>
        <v>240.69</v>
      </c>
      <c r="E31" s="14">
        <f t="shared" si="1"/>
        <v>5420.81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12">
        <v>20.0</v>
      </c>
      <c r="C32" s="13">
        <f t="shared" si="2"/>
        <v>5462.59</v>
      </c>
      <c r="D32" s="13">
        <f t="shared" si="3"/>
        <v>252.72</v>
      </c>
      <c r="E32" s="14">
        <f t="shared" si="1"/>
        <v>5715.31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12">
        <v>21.0</v>
      </c>
      <c r="C33" s="13">
        <f t="shared" si="2"/>
        <v>5759.35</v>
      </c>
      <c r="D33" s="13">
        <f t="shared" si="3"/>
        <v>265.36</v>
      </c>
      <c r="E33" s="14">
        <f t="shared" si="1"/>
        <v>6024.71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12">
        <v>22.0</v>
      </c>
      <c r="C34" s="13">
        <f t="shared" si="2"/>
        <v>6071.14</v>
      </c>
      <c r="D34" s="13">
        <f t="shared" si="3"/>
        <v>278.63</v>
      </c>
      <c r="E34" s="14">
        <f t="shared" si="1"/>
        <v>6349.77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12">
        <v>23.0</v>
      </c>
      <c r="C35" s="13">
        <f t="shared" si="2"/>
        <v>6398.7</v>
      </c>
      <c r="D35" s="13">
        <f t="shared" si="3"/>
        <v>292.56</v>
      </c>
      <c r="E35" s="14">
        <f t="shared" si="1"/>
        <v>6691.26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12">
        <v>24.0</v>
      </c>
      <c r="C36" s="13">
        <f t="shared" si="2"/>
        <v>6742.83</v>
      </c>
      <c r="D36" s="13">
        <f t="shared" si="3"/>
        <v>307.19</v>
      </c>
      <c r="E36" s="14">
        <f t="shared" si="1"/>
        <v>7050.02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15">
        <v>25.0</v>
      </c>
      <c r="C37" s="16">
        <f t="shared" si="2"/>
        <v>7104.35</v>
      </c>
      <c r="D37" s="17"/>
      <c r="E37" s="18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5" width="14.78"/>
    <col customWidth="1" min="6" max="6" width="10.78"/>
    <col customWidth="1" min="7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23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4" t="s">
        <v>24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25</v>
      </c>
      <c r="C4" s="2"/>
      <c r="D4" s="2"/>
      <c r="E4" s="5">
        <v>0.021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4</v>
      </c>
      <c r="C5" s="2"/>
      <c r="D5" s="2"/>
      <c r="E5" s="6">
        <f>(1+E4)^(1/3)-1</f>
        <v>0.006951563785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5</v>
      </c>
      <c r="C6" s="2"/>
      <c r="D6" s="2"/>
      <c r="E6" s="7">
        <v>895.0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 t="s">
        <v>6</v>
      </c>
      <c r="C7" s="2"/>
      <c r="D7" s="2"/>
      <c r="E7" s="7">
        <v>500.0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 t="s">
        <v>26</v>
      </c>
      <c r="C8" s="2"/>
      <c r="D8" s="2"/>
      <c r="E8" s="7">
        <v>8.0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" t="s">
        <v>27</v>
      </c>
      <c r="C10" s="2"/>
      <c r="D10" s="2"/>
      <c r="E10" s="8">
        <f>C28</f>
        <v>8052.11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9" t="s">
        <v>9</v>
      </c>
      <c r="C12" s="10" t="s">
        <v>10</v>
      </c>
      <c r="D12" s="10" t="s">
        <v>11</v>
      </c>
      <c r="E12" s="11" t="s">
        <v>12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12">
        <v>1.0</v>
      </c>
      <c r="C13" s="13">
        <f>E6</f>
        <v>895</v>
      </c>
      <c r="D13" s="13">
        <f>E7</f>
        <v>500</v>
      </c>
      <c r="E13" s="14">
        <f t="shared" ref="E13:E27" si="1">C13+D13</f>
        <v>1395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12">
        <v>2.0</v>
      </c>
      <c r="C14" s="13">
        <f t="shared" ref="C14:C28" si="2">ROUND(E13*(1+$E$5),2)</f>
        <v>1404.7</v>
      </c>
      <c r="D14" s="13">
        <f t="shared" ref="D14:D27" si="3">D13-$E$8</f>
        <v>492</v>
      </c>
      <c r="E14" s="14">
        <f t="shared" si="1"/>
        <v>1896.7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12">
        <v>3.0</v>
      </c>
      <c r="C15" s="13">
        <f t="shared" si="2"/>
        <v>1909.89</v>
      </c>
      <c r="D15" s="13">
        <f t="shared" si="3"/>
        <v>484</v>
      </c>
      <c r="E15" s="14">
        <f t="shared" si="1"/>
        <v>2393.89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12">
        <v>4.0</v>
      </c>
      <c r="C16" s="13">
        <f t="shared" si="2"/>
        <v>2410.53</v>
      </c>
      <c r="D16" s="13">
        <f t="shared" si="3"/>
        <v>476</v>
      </c>
      <c r="E16" s="14">
        <f t="shared" si="1"/>
        <v>2886.53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12">
        <v>5.0</v>
      </c>
      <c r="C17" s="13">
        <f t="shared" si="2"/>
        <v>2906.6</v>
      </c>
      <c r="D17" s="13">
        <f t="shared" si="3"/>
        <v>468</v>
      </c>
      <c r="E17" s="14">
        <f t="shared" si="1"/>
        <v>3374.6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12">
        <v>6.0</v>
      </c>
      <c r="C18" s="13">
        <f t="shared" si="2"/>
        <v>3398.06</v>
      </c>
      <c r="D18" s="13">
        <f t="shared" si="3"/>
        <v>460</v>
      </c>
      <c r="E18" s="14">
        <f t="shared" si="1"/>
        <v>3858.06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2">
        <v>7.0</v>
      </c>
      <c r="C19" s="13">
        <f t="shared" si="2"/>
        <v>3884.88</v>
      </c>
      <c r="D19" s="13">
        <f t="shared" si="3"/>
        <v>452</v>
      </c>
      <c r="E19" s="14">
        <f t="shared" si="1"/>
        <v>4336.88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12">
        <v>8.0</v>
      </c>
      <c r="C20" s="13">
        <f t="shared" si="2"/>
        <v>4367.03</v>
      </c>
      <c r="D20" s="13">
        <f t="shared" si="3"/>
        <v>444</v>
      </c>
      <c r="E20" s="14">
        <f t="shared" si="1"/>
        <v>4811.03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12">
        <v>9.0</v>
      </c>
      <c r="C21" s="13">
        <f t="shared" si="2"/>
        <v>4844.47</v>
      </c>
      <c r="D21" s="13">
        <f t="shared" si="3"/>
        <v>436</v>
      </c>
      <c r="E21" s="14">
        <f t="shared" si="1"/>
        <v>5280.47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12">
        <v>10.0</v>
      </c>
      <c r="C22" s="13">
        <f t="shared" si="2"/>
        <v>5317.18</v>
      </c>
      <c r="D22" s="13">
        <f t="shared" si="3"/>
        <v>428</v>
      </c>
      <c r="E22" s="14">
        <f t="shared" si="1"/>
        <v>5745.18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12">
        <v>11.0</v>
      </c>
      <c r="C23" s="13">
        <f t="shared" si="2"/>
        <v>5785.12</v>
      </c>
      <c r="D23" s="13">
        <f t="shared" si="3"/>
        <v>420</v>
      </c>
      <c r="E23" s="14">
        <f t="shared" si="1"/>
        <v>6205.12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12">
        <v>12.0</v>
      </c>
      <c r="C24" s="13">
        <f t="shared" si="2"/>
        <v>6248.26</v>
      </c>
      <c r="D24" s="13">
        <f t="shared" si="3"/>
        <v>412</v>
      </c>
      <c r="E24" s="14">
        <f t="shared" si="1"/>
        <v>6660.26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12">
        <v>13.0</v>
      </c>
      <c r="C25" s="13">
        <f t="shared" si="2"/>
        <v>6706.56</v>
      </c>
      <c r="D25" s="13">
        <f t="shared" si="3"/>
        <v>404</v>
      </c>
      <c r="E25" s="14">
        <f t="shared" si="1"/>
        <v>7110.56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12">
        <v>14.0</v>
      </c>
      <c r="C26" s="13">
        <f t="shared" si="2"/>
        <v>7159.99</v>
      </c>
      <c r="D26" s="13">
        <f t="shared" si="3"/>
        <v>396</v>
      </c>
      <c r="E26" s="14">
        <f t="shared" si="1"/>
        <v>7555.99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12">
        <v>15.0</v>
      </c>
      <c r="C27" s="13">
        <f t="shared" si="2"/>
        <v>7608.52</v>
      </c>
      <c r="D27" s="13">
        <f t="shared" si="3"/>
        <v>388</v>
      </c>
      <c r="E27" s="14">
        <f t="shared" si="1"/>
        <v>7996.52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15">
        <v>16.0</v>
      </c>
      <c r="C28" s="16">
        <f t="shared" si="2"/>
        <v>8052.11</v>
      </c>
      <c r="D28" s="17"/>
      <c r="E28" s="18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5" width="14.78"/>
    <col customWidth="1" min="6" max="6" width="10.78"/>
    <col customWidth="1" min="7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4" t="s">
        <v>29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30</v>
      </c>
      <c r="C4" s="2"/>
      <c r="D4" s="2"/>
      <c r="E4" s="5">
        <v>0.095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4</v>
      </c>
      <c r="C5" s="2"/>
      <c r="D5" s="2"/>
      <c r="E5" s="6">
        <f>(1+E4)^(1/6)-1</f>
        <v>0.01524069997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5</v>
      </c>
      <c r="C6" s="2"/>
      <c r="D6" s="2"/>
      <c r="E6" s="7">
        <v>1000.0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 t="s">
        <v>18</v>
      </c>
      <c r="C7" s="2"/>
      <c r="D7" s="2"/>
      <c r="E7" s="7">
        <v>50.0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 t="s">
        <v>7</v>
      </c>
      <c r="C8" s="2"/>
      <c r="D8" s="2"/>
      <c r="E8" s="19">
        <v>0.1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" t="s">
        <v>31</v>
      </c>
      <c r="C10" s="2"/>
      <c r="D10" s="2"/>
      <c r="E10" s="8">
        <f>C22</f>
        <v>1871.77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9" t="s">
        <v>9</v>
      </c>
      <c r="C12" s="10" t="s">
        <v>10</v>
      </c>
      <c r="D12" s="10" t="s">
        <v>11</v>
      </c>
      <c r="E12" s="11" t="s">
        <v>12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12">
        <v>1.0</v>
      </c>
      <c r="C13" s="13">
        <f>E6</f>
        <v>1000</v>
      </c>
      <c r="D13" s="13">
        <f>E7</f>
        <v>50</v>
      </c>
      <c r="E13" s="14">
        <f t="shared" ref="E13:E21" si="1">C13+D13</f>
        <v>1050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12">
        <v>2.0</v>
      </c>
      <c r="C14" s="13">
        <f t="shared" ref="C14:C22" si="2">ROUND(E13*(1+$E$5),2)</f>
        <v>1066</v>
      </c>
      <c r="D14" s="13">
        <f t="shared" ref="D14:D21" si="3">ROUND(D13*(1+$E$8),2)</f>
        <v>55</v>
      </c>
      <c r="E14" s="14">
        <f t="shared" si="1"/>
        <v>1121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12">
        <v>3.0</v>
      </c>
      <c r="C15" s="13">
        <f t="shared" si="2"/>
        <v>1138.08</v>
      </c>
      <c r="D15" s="13">
        <f t="shared" si="3"/>
        <v>60.5</v>
      </c>
      <c r="E15" s="14">
        <f t="shared" si="1"/>
        <v>1198.58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12">
        <v>4.0</v>
      </c>
      <c r="C16" s="13">
        <f t="shared" si="2"/>
        <v>1216.85</v>
      </c>
      <c r="D16" s="13">
        <f t="shared" si="3"/>
        <v>66.55</v>
      </c>
      <c r="E16" s="14">
        <f t="shared" si="1"/>
        <v>1283.4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12">
        <v>5.0</v>
      </c>
      <c r="C17" s="13">
        <f t="shared" si="2"/>
        <v>1302.96</v>
      </c>
      <c r="D17" s="13">
        <f t="shared" si="3"/>
        <v>73.21</v>
      </c>
      <c r="E17" s="14">
        <f t="shared" si="1"/>
        <v>1376.17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12">
        <v>6.0</v>
      </c>
      <c r="C18" s="13">
        <f t="shared" si="2"/>
        <v>1397.14</v>
      </c>
      <c r="D18" s="13">
        <f t="shared" si="3"/>
        <v>80.53</v>
      </c>
      <c r="E18" s="14">
        <f t="shared" si="1"/>
        <v>1477.67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2">
        <v>7.0</v>
      </c>
      <c r="C19" s="13">
        <f t="shared" si="2"/>
        <v>1500.19</v>
      </c>
      <c r="D19" s="13">
        <f t="shared" si="3"/>
        <v>88.58</v>
      </c>
      <c r="E19" s="14">
        <f t="shared" si="1"/>
        <v>1588.77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12">
        <v>8.0</v>
      </c>
      <c r="C20" s="13">
        <f t="shared" si="2"/>
        <v>1612.98</v>
      </c>
      <c r="D20" s="13">
        <f t="shared" si="3"/>
        <v>97.44</v>
      </c>
      <c r="E20" s="14">
        <f t="shared" si="1"/>
        <v>1710.42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12">
        <v>9.0</v>
      </c>
      <c r="C21" s="13">
        <f t="shared" si="2"/>
        <v>1736.49</v>
      </c>
      <c r="D21" s="13">
        <f t="shared" si="3"/>
        <v>107.18</v>
      </c>
      <c r="E21" s="14">
        <f t="shared" si="1"/>
        <v>1843.67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15">
        <v>10.0</v>
      </c>
      <c r="C22" s="16">
        <f t="shared" si="2"/>
        <v>1871.77</v>
      </c>
      <c r="D22" s="17"/>
      <c r="E22" s="18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5" width="16.0"/>
    <col customWidth="1" min="6" max="6" width="10.78"/>
    <col customWidth="1" min="7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32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4" t="s">
        <v>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33</v>
      </c>
      <c r="C4" s="2"/>
      <c r="D4" s="2"/>
      <c r="E4" s="5">
        <v>0.095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34</v>
      </c>
      <c r="C5" s="2"/>
      <c r="D5" s="2"/>
      <c r="E5" s="6">
        <f>(1+E4)^(1/12)-1</f>
        <v>0.007591534291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35</v>
      </c>
      <c r="C6" s="2"/>
      <c r="D6" s="2"/>
      <c r="E6" s="5">
        <v>0.009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 t="s">
        <v>5</v>
      </c>
      <c r="C7" s="2"/>
      <c r="D7" s="2"/>
      <c r="E7" s="7">
        <v>0.0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 t="s">
        <v>6</v>
      </c>
      <c r="C8" s="2"/>
      <c r="D8" s="2"/>
      <c r="E8" s="7">
        <v>250.0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 t="s">
        <v>7</v>
      </c>
      <c r="C9" s="2"/>
      <c r="D9" s="2"/>
      <c r="E9" s="7">
        <v>20.0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2" t="s">
        <v>8</v>
      </c>
      <c r="C11" s="2"/>
      <c r="D11" s="2"/>
      <c r="E11" s="8">
        <f>C32</f>
        <v>8124.24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9" t="s">
        <v>9</v>
      </c>
      <c r="C13" s="10" t="s">
        <v>10</v>
      </c>
      <c r="D13" s="10" t="s">
        <v>11</v>
      </c>
      <c r="E13" s="11" t="s">
        <v>12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20">
        <v>1.0</v>
      </c>
      <c r="C14" s="21">
        <f>E7</f>
        <v>0</v>
      </c>
      <c r="D14" s="21">
        <f>E8</f>
        <v>250</v>
      </c>
      <c r="E14" s="22">
        <f t="shared" ref="E14:E31" si="1">C14+D14</f>
        <v>250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12">
        <v>2.0</v>
      </c>
      <c r="C15" s="13">
        <f t="shared" ref="C15:C23" si="2">ROUND(E14*(1+$E$5),2)</f>
        <v>251.9</v>
      </c>
      <c r="D15" s="13">
        <f t="shared" ref="D15:D31" si="3">D14+$E$9</f>
        <v>270</v>
      </c>
      <c r="E15" s="14">
        <f t="shared" si="1"/>
        <v>521.9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12">
        <v>3.0</v>
      </c>
      <c r="C16" s="13">
        <f t="shared" si="2"/>
        <v>525.86</v>
      </c>
      <c r="D16" s="13">
        <f t="shared" si="3"/>
        <v>290</v>
      </c>
      <c r="E16" s="14">
        <f t="shared" si="1"/>
        <v>815.86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12">
        <v>4.0</v>
      </c>
      <c r="C17" s="13">
        <f t="shared" si="2"/>
        <v>822.05</v>
      </c>
      <c r="D17" s="13">
        <f t="shared" si="3"/>
        <v>310</v>
      </c>
      <c r="E17" s="14">
        <f t="shared" si="1"/>
        <v>1132.05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12">
        <v>5.0</v>
      </c>
      <c r="C18" s="13">
        <f t="shared" si="2"/>
        <v>1140.64</v>
      </c>
      <c r="D18" s="13">
        <f t="shared" si="3"/>
        <v>330</v>
      </c>
      <c r="E18" s="14">
        <f t="shared" si="1"/>
        <v>1470.64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2">
        <v>6.0</v>
      </c>
      <c r="C19" s="13">
        <f t="shared" si="2"/>
        <v>1481.8</v>
      </c>
      <c r="D19" s="13">
        <f t="shared" si="3"/>
        <v>350</v>
      </c>
      <c r="E19" s="14">
        <f t="shared" si="1"/>
        <v>1831.8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12">
        <v>7.0</v>
      </c>
      <c r="C20" s="13">
        <f t="shared" si="2"/>
        <v>1845.71</v>
      </c>
      <c r="D20" s="13">
        <f t="shared" si="3"/>
        <v>370</v>
      </c>
      <c r="E20" s="14">
        <f t="shared" si="1"/>
        <v>2215.71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12">
        <v>8.0</v>
      </c>
      <c r="C21" s="13">
        <f t="shared" si="2"/>
        <v>2232.53</v>
      </c>
      <c r="D21" s="13">
        <f t="shared" si="3"/>
        <v>390</v>
      </c>
      <c r="E21" s="14">
        <f t="shared" si="1"/>
        <v>2622.53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12">
        <v>9.0</v>
      </c>
      <c r="C22" s="13">
        <f t="shared" si="2"/>
        <v>2642.44</v>
      </c>
      <c r="D22" s="13">
        <f t="shared" si="3"/>
        <v>410</v>
      </c>
      <c r="E22" s="14">
        <f t="shared" si="1"/>
        <v>3052.44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12">
        <v>10.0</v>
      </c>
      <c r="C23" s="13">
        <f t="shared" si="2"/>
        <v>3075.61</v>
      </c>
      <c r="D23" s="13">
        <f t="shared" si="3"/>
        <v>430</v>
      </c>
      <c r="E23" s="14">
        <f t="shared" si="1"/>
        <v>3505.61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12">
        <v>11.0</v>
      </c>
      <c r="C24" s="23">
        <f t="shared" ref="C24:C32" si="4">ROUND(E23*(1+$E$6),2)</f>
        <v>3537.16</v>
      </c>
      <c r="D24" s="13">
        <f t="shared" si="3"/>
        <v>450</v>
      </c>
      <c r="E24" s="14">
        <f t="shared" si="1"/>
        <v>3987.16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12">
        <v>12.0</v>
      </c>
      <c r="C25" s="13">
        <f t="shared" si="4"/>
        <v>4023.04</v>
      </c>
      <c r="D25" s="13">
        <f t="shared" si="3"/>
        <v>470</v>
      </c>
      <c r="E25" s="14">
        <f t="shared" si="1"/>
        <v>4493.04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12">
        <v>13.0</v>
      </c>
      <c r="C26" s="13">
        <f t="shared" si="4"/>
        <v>4533.48</v>
      </c>
      <c r="D26" s="13">
        <f t="shared" si="3"/>
        <v>490</v>
      </c>
      <c r="E26" s="14">
        <f t="shared" si="1"/>
        <v>5023.48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12">
        <v>14.0</v>
      </c>
      <c r="C27" s="13">
        <f t="shared" si="4"/>
        <v>5068.69</v>
      </c>
      <c r="D27" s="13">
        <f t="shared" si="3"/>
        <v>510</v>
      </c>
      <c r="E27" s="14">
        <f t="shared" si="1"/>
        <v>5578.69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12">
        <v>15.0</v>
      </c>
      <c r="C28" s="13">
        <f t="shared" si="4"/>
        <v>5628.9</v>
      </c>
      <c r="D28" s="13">
        <f t="shared" si="3"/>
        <v>530</v>
      </c>
      <c r="E28" s="14">
        <f t="shared" si="1"/>
        <v>6158.9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12">
        <v>16.0</v>
      </c>
      <c r="C29" s="13">
        <f t="shared" si="4"/>
        <v>6214.33</v>
      </c>
      <c r="D29" s="13">
        <f t="shared" si="3"/>
        <v>550</v>
      </c>
      <c r="E29" s="14">
        <f t="shared" si="1"/>
        <v>6764.33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12">
        <v>17.0</v>
      </c>
      <c r="C30" s="13">
        <f t="shared" si="4"/>
        <v>6825.21</v>
      </c>
      <c r="D30" s="13">
        <f t="shared" si="3"/>
        <v>570</v>
      </c>
      <c r="E30" s="14">
        <f t="shared" si="1"/>
        <v>7395.21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12">
        <v>18.0</v>
      </c>
      <c r="C31" s="13">
        <f t="shared" si="4"/>
        <v>7461.77</v>
      </c>
      <c r="D31" s="13">
        <f t="shared" si="3"/>
        <v>590</v>
      </c>
      <c r="E31" s="14">
        <f t="shared" si="1"/>
        <v>8051.77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15">
        <v>19.0</v>
      </c>
      <c r="C32" s="16">
        <f t="shared" si="4"/>
        <v>8124.24</v>
      </c>
      <c r="D32" s="24"/>
      <c r="E32" s="25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67"/>
    <col customWidth="1" min="2" max="5" width="16.0"/>
    <col customWidth="1" min="6" max="6" width="10.78"/>
    <col customWidth="1" min="7" max="26" width="10.56"/>
  </cols>
  <sheetData>
    <row r="1" ht="16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ht="16.5" customHeight="1">
      <c r="A2" s="3" t="s">
        <v>36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16.5" customHeight="1">
      <c r="A3" s="2"/>
      <c r="B3" s="4" t="s">
        <v>37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16.5" customHeight="1">
      <c r="A4" s="2"/>
      <c r="B4" s="2" t="s">
        <v>38</v>
      </c>
      <c r="C4" s="2"/>
      <c r="D4" s="2"/>
      <c r="E4" s="5">
        <v>0.0455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16.5" customHeight="1">
      <c r="A5" s="2"/>
      <c r="B5" s="2" t="s">
        <v>39</v>
      </c>
      <c r="C5" s="2"/>
      <c r="D5" s="2"/>
      <c r="E5" s="6">
        <f>(1+E4)^(1/12)-1</f>
        <v>0.003714819559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16.5" customHeight="1">
      <c r="A6" s="2"/>
      <c r="B6" s="2" t="s">
        <v>40</v>
      </c>
      <c r="C6" s="2"/>
      <c r="D6" s="2"/>
      <c r="E6" s="5">
        <v>0.0392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16.5" customHeight="1">
      <c r="A7" s="2"/>
      <c r="B7" s="2" t="s">
        <v>41</v>
      </c>
      <c r="C7" s="2"/>
      <c r="D7" s="2"/>
      <c r="E7" s="6">
        <f>(1+E6)^(1/12)-1</f>
        <v>0.003209404678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16.5" customHeight="1">
      <c r="A8" s="2"/>
      <c r="B8" s="2" t="s">
        <v>5</v>
      </c>
      <c r="C8" s="2"/>
      <c r="D8" s="2"/>
      <c r="E8" s="7">
        <v>500.0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16.5" customHeight="1">
      <c r="A9" s="2"/>
      <c r="B9" s="2" t="s">
        <v>6</v>
      </c>
      <c r="C9" s="2"/>
      <c r="D9" s="2"/>
      <c r="E9" s="7">
        <v>10.0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16.5" customHeight="1">
      <c r="A10" s="2"/>
      <c r="B10" s="2" t="s">
        <v>7</v>
      </c>
      <c r="C10" s="2"/>
      <c r="D10" s="2"/>
      <c r="E10" s="19">
        <v>0.01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6.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6.5" customHeight="1">
      <c r="A12" s="2"/>
      <c r="B12" s="2" t="s">
        <v>8</v>
      </c>
      <c r="C12" s="2"/>
      <c r="D12" s="2"/>
      <c r="E12" s="8">
        <f>C87</f>
        <v>1808.74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6.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6.5" customHeight="1">
      <c r="A14" s="2"/>
      <c r="B14" s="9" t="s">
        <v>9</v>
      </c>
      <c r="C14" s="10" t="s">
        <v>10</v>
      </c>
      <c r="D14" s="10" t="s">
        <v>11</v>
      </c>
      <c r="E14" s="11" t="s">
        <v>12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6.5" customHeight="1">
      <c r="A15" s="2"/>
      <c r="B15" s="20">
        <v>1.0</v>
      </c>
      <c r="C15" s="21">
        <f>E8</f>
        <v>500</v>
      </c>
      <c r="D15" s="21">
        <f>E9</f>
        <v>10</v>
      </c>
      <c r="E15" s="22">
        <f t="shared" ref="E15:E86" si="1">C15+D15</f>
        <v>510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6.5" customHeight="1">
      <c r="A16" s="2"/>
      <c r="B16" s="12">
        <v>2.0</v>
      </c>
      <c r="C16" s="13">
        <f t="shared" ref="C16:C51" si="2">ROUND(E15*(1+$E$5),2)</f>
        <v>511.89</v>
      </c>
      <c r="D16" s="13">
        <f t="shared" ref="D16:D86" si="3">ROUND(D15*(1+$E$10),2)</f>
        <v>10.1</v>
      </c>
      <c r="E16" s="14">
        <f t="shared" si="1"/>
        <v>521.99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6.5" customHeight="1">
      <c r="A17" s="2"/>
      <c r="B17" s="12">
        <v>3.0</v>
      </c>
      <c r="C17" s="13">
        <f t="shared" si="2"/>
        <v>523.93</v>
      </c>
      <c r="D17" s="13">
        <f t="shared" si="3"/>
        <v>10.2</v>
      </c>
      <c r="E17" s="14">
        <f t="shared" si="1"/>
        <v>534.13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6.5" customHeight="1">
      <c r="A18" s="2"/>
      <c r="B18" s="12">
        <v>4.0</v>
      </c>
      <c r="C18" s="13">
        <f t="shared" si="2"/>
        <v>536.11</v>
      </c>
      <c r="D18" s="13">
        <f t="shared" si="3"/>
        <v>10.3</v>
      </c>
      <c r="E18" s="14">
        <f t="shared" si="1"/>
        <v>546.41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6.5" customHeight="1">
      <c r="A19" s="2"/>
      <c r="B19" s="12">
        <v>5.0</v>
      </c>
      <c r="C19" s="13">
        <f t="shared" si="2"/>
        <v>548.44</v>
      </c>
      <c r="D19" s="13">
        <f t="shared" si="3"/>
        <v>10.4</v>
      </c>
      <c r="E19" s="14">
        <f t="shared" si="1"/>
        <v>558.84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6.5" customHeight="1">
      <c r="A20" s="2"/>
      <c r="B20" s="12">
        <v>6.0</v>
      </c>
      <c r="C20" s="13">
        <f t="shared" si="2"/>
        <v>560.92</v>
      </c>
      <c r="D20" s="13">
        <f t="shared" si="3"/>
        <v>10.5</v>
      </c>
      <c r="E20" s="14">
        <f t="shared" si="1"/>
        <v>571.42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6.5" customHeight="1">
      <c r="A21" s="2"/>
      <c r="B21" s="12">
        <v>7.0</v>
      </c>
      <c r="C21" s="13">
        <f t="shared" si="2"/>
        <v>573.54</v>
      </c>
      <c r="D21" s="13">
        <f t="shared" si="3"/>
        <v>10.61</v>
      </c>
      <c r="E21" s="14">
        <f t="shared" si="1"/>
        <v>584.15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6.5" customHeight="1">
      <c r="A22" s="2"/>
      <c r="B22" s="12">
        <v>8.0</v>
      </c>
      <c r="C22" s="13">
        <f t="shared" si="2"/>
        <v>586.32</v>
      </c>
      <c r="D22" s="13">
        <f t="shared" si="3"/>
        <v>10.72</v>
      </c>
      <c r="E22" s="14">
        <f t="shared" si="1"/>
        <v>597.04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6.5" customHeight="1">
      <c r="A23" s="2"/>
      <c r="B23" s="12">
        <v>9.0</v>
      </c>
      <c r="C23" s="13">
        <f t="shared" si="2"/>
        <v>599.26</v>
      </c>
      <c r="D23" s="13">
        <f t="shared" si="3"/>
        <v>10.83</v>
      </c>
      <c r="E23" s="14">
        <f t="shared" si="1"/>
        <v>610.09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6.5" customHeight="1">
      <c r="A24" s="2"/>
      <c r="B24" s="12">
        <v>10.0</v>
      </c>
      <c r="C24" s="13">
        <f t="shared" si="2"/>
        <v>612.36</v>
      </c>
      <c r="D24" s="13">
        <f t="shared" si="3"/>
        <v>10.94</v>
      </c>
      <c r="E24" s="14">
        <f t="shared" si="1"/>
        <v>623.3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6.5" customHeight="1">
      <c r="A25" s="2"/>
      <c r="B25" s="12">
        <v>11.0</v>
      </c>
      <c r="C25" s="13">
        <f t="shared" si="2"/>
        <v>625.62</v>
      </c>
      <c r="D25" s="13">
        <f t="shared" si="3"/>
        <v>11.05</v>
      </c>
      <c r="E25" s="14">
        <f t="shared" si="1"/>
        <v>636.67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6.5" customHeight="1">
      <c r="A26" s="2"/>
      <c r="B26" s="12">
        <v>12.0</v>
      </c>
      <c r="C26" s="13">
        <f t="shared" si="2"/>
        <v>639.04</v>
      </c>
      <c r="D26" s="13">
        <f t="shared" si="3"/>
        <v>11.16</v>
      </c>
      <c r="E26" s="14">
        <f t="shared" si="1"/>
        <v>650.2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6.5" customHeight="1">
      <c r="A27" s="2"/>
      <c r="B27" s="12">
        <v>13.0</v>
      </c>
      <c r="C27" s="13">
        <f t="shared" si="2"/>
        <v>652.62</v>
      </c>
      <c r="D27" s="13">
        <f t="shared" si="3"/>
        <v>11.27</v>
      </c>
      <c r="E27" s="14">
        <f t="shared" si="1"/>
        <v>663.89</v>
      </c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6.5" customHeight="1">
      <c r="A28" s="2"/>
      <c r="B28" s="12">
        <v>14.0</v>
      </c>
      <c r="C28" s="13">
        <f t="shared" si="2"/>
        <v>666.36</v>
      </c>
      <c r="D28" s="13">
        <f t="shared" si="3"/>
        <v>11.38</v>
      </c>
      <c r="E28" s="14">
        <f t="shared" si="1"/>
        <v>677.74</v>
      </c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6.5" customHeight="1">
      <c r="A29" s="2"/>
      <c r="B29" s="12">
        <v>15.0</v>
      </c>
      <c r="C29" s="13">
        <f t="shared" si="2"/>
        <v>680.26</v>
      </c>
      <c r="D29" s="13">
        <f t="shared" si="3"/>
        <v>11.49</v>
      </c>
      <c r="E29" s="14">
        <f t="shared" si="1"/>
        <v>691.75</v>
      </c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6.5" customHeight="1">
      <c r="A30" s="2"/>
      <c r="B30" s="12">
        <v>16.0</v>
      </c>
      <c r="C30" s="13">
        <f t="shared" si="2"/>
        <v>694.32</v>
      </c>
      <c r="D30" s="13">
        <f t="shared" si="3"/>
        <v>11.6</v>
      </c>
      <c r="E30" s="14">
        <f t="shared" si="1"/>
        <v>705.92</v>
      </c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6.5" customHeight="1">
      <c r="A31" s="2"/>
      <c r="B31" s="12">
        <v>17.0</v>
      </c>
      <c r="C31" s="13">
        <f t="shared" si="2"/>
        <v>708.54</v>
      </c>
      <c r="D31" s="13">
        <f t="shared" si="3"/>
        <v>11.72</v>
      </c>
      <c r="E31" s="14">
        <f t="shared" si="1"/>
        <v>720.26</v>
      </c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6.5" customHeight="1">
      <c r="A32" s="2"/>
      <c r="B32" s="12">
        <v>18.0</v>
      </c>
      <c r="C32" s="13">
        <f t="shared" si="2"/>
        <v>722.94</v>
      </c>
      <c r="D32" s="13">
        <f t="shared" si="3"/>
        <v>11.84</v>
      </c>
      <c r="E32" s="14">
        <f t="shared" si="1"/>
        <v>734.78</v>
      </c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6.5" customHeight="1">
      <c r="A33" s="2"/>
      <c r="B33" s="12">
        <v>19.0</v>
      </c>
      <c r="C33" s="13">
        <f t="shared" si="2"/>
        <v>737.51</v>
      </c>
      <c r="D33" s="13">
        <f t="shared" si="3"/>
        <v>11.96</v>
      </c>
      <c r="E33" s="14">
        <f t="shared" si="1"/>
        <v>749.47</v>
      </c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6.5" customHeight="1">
      <c r="A34" s="2"/>
      <c r="B34" s="12">
        <v>20.0</v>
      </c>
      <c r="C34" s="13">
        <f t="shared" si="2"/>
        <v>752.25</v>
      </c>
      <c r="D34" s="13">
        <f t="shared" si="3"/>
        <v>12.08</v>
      </c>
      <c r="E34" s="14">
        <f t="shared" si="1"/>
        <v>764.33</v>
      </c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6.5" customHeight="1">
      <c r="A35" s="2"/>
      <c r="B35" s="12">
        <v>21.0</v>
      </c>
      <c r="C35" s="13">
        <f t="shared" si="2"/>
        <v>767.17</v>
      </c>
      <c r="D35" s="13">
        <f t="shared" si="3"/>
        <v>12.2</v>
      </c>
      <c r="E35" s="14">
        <f t="shared" si="1"/>
        <v>779.37</v>
      </c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6.5" customHeight="1">
      <c r="A36" s="2"/>
      <c r="B36" s="12">
        <v>22.0</v>
      </c>
      <c r="C36" s="13">
        <f t="shared" si="2"/>
        <v>782.27</v>
      </c>
      <c r="D36" s="13">
        <f t="shared" si="3"/>
        <v>12.32</v>
      </c>
      <c r="E36" s="14">
        <f t="shared" si="1"/>
        <v>794.59</v>
      </c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6.5" customHeight="1">
      <c r="A37" s="2"/>
      <c r="B37" s="12">
        <v>23.0</v>
      </c>
      <c r="C37" s="13">
        <f t="shared" si="2"/>
        <v>797.54</v>
      </c>
      <c r="D37" s="13">
        <f t="shared" si="3"/>
        <v>12.44</v>
      </c>
      <c r="E37" s="14">
        <f t="shared" si="1"/>
        <v>809.98</v>
      </c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6.5" customHeight="1">
      <c r="A38" s="2"/>
      <c r="B38" s="12">
        <v>24.0</v>
      </c>
      <c r="C38" s="13">
        <f t="shared" si="2"/>
        <v>812.99</v>
      </c>
      <c r="D38" s="13">
        <f t="shared" si="3"/>
        <v>12.56</v>
      </c>
      <c r="E38" s="14">
        <f t="shared" si="1"/>
        <v>825.55</v>
      </c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6.5" customHeight="1">
      <c r="A39" s="2"/>
      <c r="B39" s="12">
        <v>25.0</v>
      </c>
      <c r="C39" s="13">
        <f t="shared" si="2"/>
        <v>828.62</v>
      </c>
      <c r="D39" s="13">
        <f t="shared" si="3"/>
        <v>12.69</v>
      </c>
      <c r="E39" s="14">
        <f t="shared" si="1"/>
        <v>841.31</v>
      </c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6.5" customHeight="1">
      <c r="A40" s="2"/>
      <c r="B40" s="12">
        <v>26.0</v>
      </c>
      <c r="C40" s="13">
        <f t="shared" si="2"/>
        <v>844.44</v>
      </c>
      <c r="D40" s="13">
        <f t="shared" si="3"/>
        <v>12.82</v>
      </c>
      <c r="E40" s="14">
        <f t="shared" si="1"/>
        <v>857.26</v>
      </c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6.5" customHeight="1">
      <c r="A41" s="2"/>
      <c r="B41" s="12">
        <v>27.0</v>
      </c>
      <c r="C41" s="13">
        <f t="shared" si="2"/>
        <v>860.44</v>
      </c>
      <c r="D41" s="13">
        <f t="shared" si="3"/>
        <v>12.95</v>
      </c>
      <c r="E41" s="14">
        <f t="shared" si="1"/>
        <v>873.39</v>
      </c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6.5" customHeight="1">
      <c r="A42" s="2"/>
      <c r="B42" s="12">
        <v>28.0</v>
      </c>
      <c r="C42" s="13">
        <f t="shared" si="2"/>
        <v>876.63</v>
      </c>
      <c r="D42" s="13">
        <f t="shared" si="3"/>
        <v>13.08</v>
      </c>
      <c r="E42" s="14">
        <f t="shared" si="1"/>
        <v>889.71</v>
      </c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6.5" customHeight="1">
      <c r="A43" s="2"/>
      <c r="B43" s="12">
        <v>29.0</v>
      </c>
      <c r="C43" s="13">
        <f t="shared" si="2"/>
        <v>893.02</v>
      </c>
      <c r="D43" s="13">
        <f t="shared" si="3"/>
        <v>13.21</v>
      </c>
      <c r="E43" s="14">
        <f t="shared" si="1"/>
        <v>906.23</v>
      </c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6.5" customHeight="1">
      <c r="A44" s="2"/>
      <c r="B44" s="12">
        <v>30.0</v>
      </c>
      <c r="C44" s="13">
        <f t="shared" si="2"/>
        <v>909.6</v>
      </c>
      <c r="D44" s="13">
        <f t="shared" si="3"/>
        <v>13.34</v>
      </c>
      <c r="E44" s="14">
        <f t="shared" si="1"/>
        <v>922.94</v>
      </c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6.5" customHeight="1">
      <c r="A45" s="2"/>
      <c r="B45" s="12">
        <v>31.0</v>
      </c>
      <c r="C45" s="13">
        <f t="shared" si="2"/>
        <v>926.37</v>
      </c>
      <c r="D45" s="13">
        <f t="shared" si="3"/>
        <v>13.47</v>
      </c>
      <c r="E45" s="14">
        <f t="shared" si="1"/>
        <v>939.84</v>
      </c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6.5" customHeight="1">
      <c r="A46" s="2"/>
      <c r="B46" s="12">
        <v>32.0</v>
      </c>
      <c r="C46" s="13">
        <f t="shared" si="2"/>
        <v>943.33</v>
      </c>
      <c r="D46" s="13">
        <f t="shared" si="3"/>
        <v>13.6</v>
      </c>
      <c r="E46" s="14">
        <f t="shared" si="1"/>
        <v>956.93</v>
      </c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6.5" customHeight="1">
      <c r="A47" s="2"/>
      <c r="B47" s="12">
        <v>33.0</v>
      </c>
      <c r="C47" s="13">
        <f t="shared" si="2"/>
        <v>960.48</v>
      </c>
      <c r="D47" s="13">
        <f t="shared" si="3"/>
        <v>13.74</v>
      </c>
      <c r="E47" s="14">
        <f t="shared" si="1"/>
        <v>974.22</v>
      </c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6.5" customHeight="1">
      <c r="A48" s="2"/>
      <c r="B48" s="12">
        <v>34.0</v>
      </c>
      <c r="C48" s="13">
        <f t="shared" si="2"/>
        <v>977.84</v>
      </c>
      <c r="D48" s="13">
        <f t="shared" si="3"/>
        <v>13.88</v>
      </c>
      <c r="E48" s="14">
        <f t="shared" si="1"/>
        <v>991.72</v>
      </c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6.5" customHeight="1">
      <c r="A49" s="2"/>
      <c r="B49" s="12">
        <v>35.0</v>
      </c>
      <c r="C49" s="13">
        <f t="shared" si="2"/>
        <v>995.4</v>
      </c>
      <c r="D49" s="13">
        <f t="shared" si="3"/>
        <v>14.02</v>
      </c>
      <c r="E49" s="14">
        <f t="shared" si="1"/>
        <v>1009.42</v>
      </c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6.5" customHeight="1">
      <c r="A50" s="2"/>
      <c r="B50" s="12">
        <v>36.0</v>
      </c>
      <c r="C50" s="13">
        <f t="shared" si="2"/>
        <v>1013.17</v>
      </c>
      <c r="D50" s="13">
        <f t="shared" si="3"/>
        <v>14.16</v>
      </c>
      <c r="E50" s="14">
        <f t="shared" si="1"/>
        <v>1027.33</v>
      </c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6.5" customHeight="1">
      <c r="A51" s="2"/>
      <c r="B51" s="12">
        <v>37.0</v>
      </c>
      <c r="C51" s="13">
        <f t="shared" si="2"/>
        <v>1031.15</v>
      </c>
      <c r="D51" s="13">
        <f t="shared" si="3"/>
        <v>14.3</v>
      </c>
      <c r="E51" s="14">
        <f t="shared" si="1"/>
        <v>1045.45</v>
      </c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6.5" customHeight="1">
      <c r="A52" s="2"/>
      <c r="B52" s="12">
        <v>38.0</v>
      </c>
      <c r="C52" s="13">
        <f t="shared" ref="C52:C87" si="4">ROUND(E51*(1+$E$7),2)</f>
        <v>1048.81</v>
      </c>
      <c r="D52" s="13">
        <f t="shared" si="3"/>
        <v>14.44</v>
      </c>
      <c r="E52" s="14">
        <f t="shared" si="1"/>
        <v>1063.25</v>
      </c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6.5" customHeight="1">
      <c r="A53" s="2"/>
      <c r="B53" s="12">
        <v>39.0</v>
      </c>
      <c r="C53" s="13">
        <f t="shared" si="4"/>
        <v>1066.66</v>
      </c>
      <c r="D53" s="13">
        <f t="shared" si="3"/>
        <v>14.58</v>
      </c>
      <c r="E53" s="14">
        <f t="shared" si="1"/>
        <v>1081.24</v>
      </c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6.5" customHeight="1">
      <c r="A54" s="2"/>
      <c r="B54" s="12">
        <v>40.0</v>
      </c>
      <c r="C54" s="13">
        <f t="shared" si="4"/>
        <v>1084.71</v>
      </c>
      <c r="D54" s="13">
        <f t="shared" si="3"/>
        <v>14.73</v>
      </c>
      <c r="E54" s="14">
        <f t="shared" si="1"/>
        <v>1099.44</v>
      </c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6.5" customHeight="1">
      <c r="A55" s="2"/>
      <c r="B55" s="12">
        <v>41.0</v>
      </c>
      <c r="C55" s="13">
        <f t="shared" si="4"/>
        <v>1102.97</v>
      </c>
      <c r="D55" s="13">
        <f t="shared" si="3"/>
        <v>14.88</v>
      </c>
      <c r="E55" s="14">
        <f t="shared" si="1"/>
        <v>1117.85</v>
      </c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6.5" customHeight="1">
      <c r="A56" s="2"/>
      <c r="B56" s="12">
        <v>42.0</v>
      </c>
      <c r="C56" s="13">
        <f t="shared" si="4"/>
        <v>1121.44</v>
      </c>
      <c r="D56" s="13">
        <f t="shared" si="3"/>
        <v>15.03</v>
      </c>
      <c r="E56" s="14">
        <f t="shared" si="1"/>
        <v>1136.47</v>
      </c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6.5" customHeight="1">
      <c r="A57" s="2"/>
      <c r="B57" s="12">
        <v>43.0</v>
      </c>
      <c r="C57" s="13">
        <f t="shared" si="4"/>
        <v>1140.12</v>
      </c>
      <c r="D57" s="13">
        <f t="shared" si="3"/>
        <v>15.18</v>
      </c>
      <c r="E57" s="14">
        <f t="shared" si="1"/>
        <v>1155.3</v>
      </c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6.5" customHeight="1">
      <c r="A58" s="2"/>
      <c r="B58" s="12">
        <v>44.0</v>
      </c>
      <c r="C58" s="13">
        <f t="shared" si="4"/>
        <v>1159.01</v>
      </c>
      <c r="D58" s="13">
        <f t="shared" si="3"/>
        <v>15.33</v>
      </c>
      <c r="E58" s="14">
        <f t="shared" si="1"/>
        <v>1174.34</v>
      </c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6.5" customHeight="1">
      <c r="A59" s="2"/>
      <c r="B59" s="12">
        <v>45.0</v>
      </c>
      <c r="C59" s="13">
        <f t="shared" si="4"/>
        <v>1178.11</v>
      </c>
      <c r="D59" s="13">
        <f t="shared" si="3"/>
        <v>15.48</v>
      </c>
      <c r="E59" s="14">
        <f t="shared" si="1"/>
        <v>1193.59</v>
      </c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6.5" customHeight="1">
      <c r="A60" s="2"/>
      <c r="B60" s="12">
        <v>46.0</v>
      </c>
      <c r="C60" s="13">
        <f t="shared" si="4"/>
        <v>1197.42</v>
      </c>
      <c r="D60" s="13">
        <f t="shared" si="3"/>
        <v>15.63</v>
      </c>
      <c r="E60" s="14">
        <f t="shared" si="1"/>
        <v>1213.05</v>
      </c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6.5" customHeight="1">
      <c r="A61" s="2"/>
      <c r="B61" s="12">
        <v>47.0</v>
      </c>
      <c r="C61" s="13">
        <f t="shared" si="4"/>
        <v>1216.94</v>
      </c>
      <c r="D61" s="13">
        <f t="shared" si="3"/>
        <v>15.79</v>
      </c>
      <c r="E61" s="14">
        <f t="shared" si="1"/>
        <v>1232.73</v>
      </c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6.5" customHeight="1">
      <c r="A62" s="2"/>
      <c r="B62" s="12">
        <v>48.0</v>
      </c>
      <c r="C62" s="13">
        <f t="shared" si="4"/>
        <v>1236.69</v>
      </c>
      <c r="D62" s="13">
        <f t="shared" si="3"/>
        <v>15.95</v>
      </c>
      <c r="E62" s="14">
        <f t="shared" si="1"/>
        <v>1252.64</v>
      </c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6.5" customHeight="1">
      <c r="A63" s="2"/>
      <c r="B63" s="12">
        <v>49.0</v>
      </c>
      <c r="C63" s="13">
        <f t="shared" si="4"/>
        <v>1256.66</v>
      </c>
      <c r="D63" s="13">
        <f t="shared" si="3"/>
        <v>16.11</v>
      </c>
      <c r="E63" s="14">
        <f t="shared" si="1"/>
        <v>1272.77</v>
      </c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6.5" customHeight="1">
      <c r="A64" s="2"/>
      <c r="B64" s="12">
        <v>50.0</v>
      </c>
      <c r="C64" s="13">
        <f t="shared" si="4"/>
        <v>1276.85</v>
      </c>
      <c r="D64" s="13">
        <f t="shared" si="3"/>
        <v>16.27</v>
      </c>
      <c r="E64" s="14">
        <f t="shared" si="1"/>
        <v>1293.12</v>
      </c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6.5" customHeight="1">
      <c r="A65" s="2"/>
      <c r="B65" s="12">
        <v>51.0</v>
      </c>
      <c r="C65" s="13">
        <f t="shared" si="4"/>
        <v>1297.27</v>
      </c>
      <c r="D65" s="13">
        <f t="shared" si="3"/>
        <v>16.43</v>
      </c>
      <c r="E65" s="14">
        <f t="shared" si="1"/>
        <v>1313.7</v>
      </c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6.5" customHeight="1">
      <c r="A66" s="2"/>
      <c r="B66" s="12">
        <v>52.0</v>
      </c>
      <c r="C66" s="13">
        <f t="shared" si="4"/>
        <v>1317.92</v>
      </c>
      <c r="D66" s="13">
        <f t="shared" si="3"/>
        <v>16.59</v>
      </c>
      <c r="E66" s="14">
        <f t="shared" si="1"/>
        <v>1334.51</v>
      </c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6.5" customHeight="1">
      <c r="A67" s="2"/>
      <c r="B67" s="12">
        <v>53.0</v>
      </c>
      <c r="C67" s="13">
        <f t="shared" si="4"/>
        <v>1338.79</v>
      </c>
      <c r="D67" s="13">
        <f t="shared" si="3"/>
        <v>16.76</v>
      </c>
      <c r="E67" s="14">
        <f t="shared" si="1"/>
        <v>1355.55</v>
      </c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6.5" customHeight="1">
      <c r="A68" s="2"/>
      <c r="B68" s="12">
        <v>54.0</v>
      </c>
      <c r="C68" s="13">
        <f t="shared" si="4"/>
        <v>1359.9</v>
      </c>
      <c r="D68" s="13">
        <f t="shared" si="3"/>
        <v>16.93</v>
      </c>
      <c r="E68" s="14">
        <f t="shared" si="1"/>
        <v>1376.83</v>
      </c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6.5" customHeight="1">
      <c r="A69" s="2"/>
      <c r="B69" s="12">
        <v>55.0</v>
      </c>
      <c r="C69" s="13">
        <f t="shared" si="4"/>
        <v>1381.25</v>
      </c>
      <c r="D69" s="13">
        <f t="shared" si="3"/>
        <v>17.1</v>
      </c>
      <c r="E69" s="14">
        <f t="shared" si="1"/>
        <v>1398.35</v>
      </c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6.5" customHeight="1">
      <c r="A70" s="2"/>
      <c r="B70" s="12">
        <v>56.0</v>
      </c>
      <c r="C70" s="13">
        <f t="shared" si="4"/>
        <v>1402.84</v>
      </c>
      <c r="D70" s="13">
        <f t="shared" si="3"/>
        <v>17.27</v>
      </c>
      <c r="E70" s="14">
        <f t="shared" si="1"/>
        <v>1420.11</v>
      </c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6.5" customHeight="1">
      <c r="A71" s="2"/>
      <c r="B71" s="12">
        <v>57.0</v>
      </c>
      <c r="C71" s="13">
        <f t="shared" si="4"/>
        <v>1424.67</v>
      </c>
      <c r="D71" s="13">
        <f t="shared" si="3"/>
        <v>17.44</v>
      </c>
      <c r="E71" s="14">
        <f t="shared" si="1"/>
        <v>1442.11</v>
      </c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6.5" customHeight="1">
      <c r="A72" s="2"/>
      <c r="B72" s="12">
        <v>58.0</v>
      </c>
      <c r="C72" s="13">
        <f t="shared" si="4"/>
        <v>1446.74</v>
      </c>
      <c r="D72" s="13">
        <f t="shared" si="3"/>
        <v>17.61</v>
      </c>
      <c r="E72" s="14">
        <f t="shared" si="1"/>
        <v>1464.35</v>
      </c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6.5" customHeight="1">
      <c r="A73" s="2"/>
      <c r="B73" s="12">
        <v>59.0</v>
      </c>
      <c r="C73" s="13">
        <f t="shared" si="4"/>
        <v>1469.05</v>
      </c>
      <c r="D73" s="13">
        <f t="shared" si="3"/>
        <v>17.79</v>
      </c>
      <c r="E73" s="14">
        <f t="shared" si="1"/>
        <v>1486.84</v>
      </c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6.5" customHeight="1">
      <c r="A74" s="2"/>
      <c r="B74" s="12">
        <v>60.0</v>
      </c>
      <c r="C74" s="13">
        <f t="shared" si="4"/>
        <v>1491.61</v>
      </c>
      <c r="D74" s="13">
        <f t="shared" si="3"/>
        <v>17.97</v>
      </c>
      <c r="E74" s="14">
        <f t="shared" si="1"/>
        <v>1509.58</v>
      </c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6.5" customHeight="1">
      <c r="A75" s="2"/>
      <c r="B75" s="12">
        <v>61.0</v>
      </c>
      <c r="C75" s="13">
        <f t="shared" si="4"/>
        <v>1514.42</v>
      </c>
      <c r="D75" s="13">
        <f t="shared" si="3"/>
        <v>18.15</v>
      </c>
      <c r="E75" s="14">
        <f t="shared" si="1"/>
        <v>1532.57</v>
      </c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6.5" customHeight="1">
      <c r="A76" s="2"/>
      <c r="B76" s="12">
        <v>62.0</v>
      </c>
      <c r="C76" s="13">
        <f t="shared" si="4"/>
        <v>1537.49</v>
      </c>
      <c r="D76" s="13">
        <f t="shared" si="3"/>
        <v>18.33</v>
      </c>
      <c r="E76" s="14">
        <f t="shared" si="1"/>
        <v>1555.82</v>
      </c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6.5" customHeight="1">
      <c r="A77" s="2"/>
      <c r="B77" s="12">
        <v>63.0</v>
      </c>
      <c r="C77" s="13">
        <f t="shared" si="4"/>
        <v>1560.81</v>
      </c>
      <c r="D77" s="13">
        <f t="shared" si="3"/>
        <v>18.51</v>
      </c>
      <c r="E77" s="14">
        <f t="shared" si="1"/>
        <v>1579.32</v>
      </c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6.5" customHeight="1">
      <c r="A78" s="2"/>
      <c r="B78" s="12">
        <v>64.0</v>
      </c>
      <c r="C78" s="13">
        <f t="shared" si="4"/>
        <v>1584.39</v>
      </c>
      <c r="D78" s="13">
        <f t="shared" si="3"/>
        <v>18.7</v>
      </c>
      <c r="E78" s="14">
        <f t="shared" si="1"/>
        <v>1603.09</v>
      </c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6.5" customHeight="1">
      <c r="A79" s="2"/>
      <c r="B79" s="12">
        <v>65.0</v>
      </c>
      <c r="C79" s="13">
        <f t="shared" si="4"/>
        <v>1608.23</v>
      </c>
      <c r="D79" s="13">
        <f t="shared" si="3"/>
        <v>18.89</v>
      </c>
      <c r="E79" s="14">
        <f t="shared" si="1"/>
        <v>1627.12</v>
      </c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6.5" customHeight="1">
      <c r="A80" s="2"/>
      <c r="B80" s="12">
        <v>66.0</v>
      </c>
      <c r="C80" s="13">
        <f t="shared" si="4"/>
        <v>1632.34</v>
      </c>
      <c r="D80" s="13">
        <f t="shared" si="3"/>
        <v>19.08</v>
      </c>
      <c r="E80" s="14">
        <f t="shared" si="1"/>
        <v>1651.42</v>
      </c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6.5" customHeight="1">
      <c r="A81" s="2"/>
      <c r="B81" s="12">
        <v>67.0</v>
      </c>
      <c r="C81" s="13">
        <f t="shared" si="4"/>
        <v>1656.72</v>
      </c>
      <c r="D81" s="13">
        <f t="shared" si="3"/>
        <v>19.27</v>
      </c>
      <c r="E81" s="14">
        <f t="shared" si="1"/>
        <v>1675.99</v>
      </c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6.5" customHeight="1">
      <c r="A82" s="2"/>
      <c r="B82" s="12">
        <v>68.0</v>
      </c>
      <c r="C82" s="13">
        <f t="shared" si="4"/>
        <v>1681.37</v>
      </c>
      <c r="D82" s="13">
        <f t="shared" si="3"/>
        <v>19.46</v>
      </c>
      <c r="E82" s="14">
        <f t="shared" si="1"/>
        <v>1700.83</v>
      </c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6.5" customHeight="1">
      <c r="A83" s="2"/>
      <c r="B83" s="12">
        <v>69.0</v>
      </c>
      <c r="C83" s="13">
        <f t="shared" si="4"/>
        <v>1706.29</v>
      </c>
      <c r="D83" s="13">
        <f t="shared" si="3"/>
        <v>19.65</v>
      </c>
      <c r="E83" s="14">
        <f t="shared" si="1"/>
        <v>1725.94</v>
      </c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6.5" customHeight="1">
      <c r="A84" s="2"/>
      <c r="B84" s="12">
        <v>70.0</v>
      </c>
      <c r="C84" s="13">
        <f t="shared" si="4"/>
        <v>1731.48</v>
      </c>
      <c r="D84" s="13">
        <f t="shared" si="3"/>
        <v>19.85</v>
      </c>
      <c r="E84" s="14">
        <f t="shared" si="1"/>
        <v>1751.33</v>
      </c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6.5" customHeight="1">
      <c r="A85" s="2"/>
      <c r="B85" s="12">
        <v>71.0</v>
      </c>
      <c r="C85" s="13">
        <f t="shared" si="4"/>
        <v>1756.95</v>
      </c>
      <c r="D85" s="13">
        <f t="shared" si="3"/>
        <v>20.05</v>
      </c>
      <c r="E85" s="14">
        <f t="shared" si="1"/>
        <v>1777</v>
      </c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6.5" customHeight="1">
      <c r="A86" s="2"/>
      <c r="B86" s="12">
        <v>72.0</v>
      </c>
      <c r="C86" s="13">
        <f t="shared" si="4"/>
        <v>1782.7</v>
      </c>
      <c r="D86" s="13">
        <f t="shared" si="3"/>
        <v>20.25</v>
      </c>
      <c r="E86" s="14">
        <f t="shared" si="1"/>
        <v>1802.95</v>
      </c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6.5" customHeight="1">
      <c r="A87" s="2"/>
      <c r="B87" s="15">
        <v>73.0</v>
      </c>
      <c r="C87" s="16">
        <f t="shared" si="4"/>
        <v>1808.74</v>
      </c>
      <c r="D87" s="17"/>
      <c r="E87" s="18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6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6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6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6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6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6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6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6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6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6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6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6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6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6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6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6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6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6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6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6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6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6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6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6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6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6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6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6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6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6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6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6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6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6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6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6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6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6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6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6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6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6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6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6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6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6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6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6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6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6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6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6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6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6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6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6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6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6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6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6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6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6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6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6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6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6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6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6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6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6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6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6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6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6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6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6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6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6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6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6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6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6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6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6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6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6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6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6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6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6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6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6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6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6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6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6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6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6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6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6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6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6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6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6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6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6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6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6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6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6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6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6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6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6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6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6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6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6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6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6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6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6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6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6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6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6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6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6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6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6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6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6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6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6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6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6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6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6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6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6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6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6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6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6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6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6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6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6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6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6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6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6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6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6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6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6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6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6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6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6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6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6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6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6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6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6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6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6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6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6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6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6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6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6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6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6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6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6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6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6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6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6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6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6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6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6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6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6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6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6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6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6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6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6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6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6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6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6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6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6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6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6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6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6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6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6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6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6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6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6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6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6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6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6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6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6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6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6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6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6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6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6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6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6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6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6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6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6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6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6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6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6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6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6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6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6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6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6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6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6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6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6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6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6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6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6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6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6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6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6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6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6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6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6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6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6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6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6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6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6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6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6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6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6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6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6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6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6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6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6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6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6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6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6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6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6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6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6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6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6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6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6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6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6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6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6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6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6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6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6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6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6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6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6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6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6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6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6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6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6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6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6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6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6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6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6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6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6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6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6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6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6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6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6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6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6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6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6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6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6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6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6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6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6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6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6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6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6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6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6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6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6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6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6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6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6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6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6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6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6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6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6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6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6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6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6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6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6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6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6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6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6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6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6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6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6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6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6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6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6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6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6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6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6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6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6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6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6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6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6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6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6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6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6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6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6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6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6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6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6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6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6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6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6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6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6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6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6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6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6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6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6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6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6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6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6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6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6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6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6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6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6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6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6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6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6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6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6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6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6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6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6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6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6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6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6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6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6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6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6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6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6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6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6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6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6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6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6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6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6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6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6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6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6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6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6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6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6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6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6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6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6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6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6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6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6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6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6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6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6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6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6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6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6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6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6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6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6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6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6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6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6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6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6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6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6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6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6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6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6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6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6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6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6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6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6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6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6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6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6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6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6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6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6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6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6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6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6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6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6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6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6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6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6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6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6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6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6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6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6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6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6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6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6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6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6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6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6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6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6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6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6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6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6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6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6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6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6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6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6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6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6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6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6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6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6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6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6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6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6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6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6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6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6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6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6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6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6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6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6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6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6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6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6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6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6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6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6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6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6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6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6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6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6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6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6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6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6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6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6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6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6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6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6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6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6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6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6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6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6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6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6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6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6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6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6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6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6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6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6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6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6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6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6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6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6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6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6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6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6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6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6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6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6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6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6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6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6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6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6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6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6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6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6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6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6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6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6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6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6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6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6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6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6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6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6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6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6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6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6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6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6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6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6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6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6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6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6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6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6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6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6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6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6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6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6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6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6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6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6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6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6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6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6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6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6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6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6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6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6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6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6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6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6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6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6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6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6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6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6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6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6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6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6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6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6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6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6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6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6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6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6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6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6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6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6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6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6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6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6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6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6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6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6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6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6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6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6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6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6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6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6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6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6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6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6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6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6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6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6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6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6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6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6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6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6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6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6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6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6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6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6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6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6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6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6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6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6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6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6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6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6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6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6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6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6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6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6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6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6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6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6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6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6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6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6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6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6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6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6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6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6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6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6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6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6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6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6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6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6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6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6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6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6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6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6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6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6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6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6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6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6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6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6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6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6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6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6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6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6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6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6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6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6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6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6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6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6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6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6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6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6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6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6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6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6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6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6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6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6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6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6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6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6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6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6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6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6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6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6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6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6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6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6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6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6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6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6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6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6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6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6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6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6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6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6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6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6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6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6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6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6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6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6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6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6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6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6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6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6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6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6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6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6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6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6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6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6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6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6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6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6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6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6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6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6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6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6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6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6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6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6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6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6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6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6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6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6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6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6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6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6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6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6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6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6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6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6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6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6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6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6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6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6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6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6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6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6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6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6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6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6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6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6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6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6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6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6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6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6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6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6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6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6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6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6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6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6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6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6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6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6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6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6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6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6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6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6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6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6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6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6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6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2024-08-30T13:51:01Z</dcterms:created>
  <dc:creator>InstallOffice4</dc:creator>
</cp:coreProperties>
</file>