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" sheetId="1" r:id="rId4"/>
    <sheet state="visible" name="Q2" sheetId="2" r:id="rId5"/>
    <sheet state="visible" name="Q3" sheetId="3" r:id="rId6"/>
    <sheet state="visible" name="Q4" sheetId="4" r:id="rId7"/>
  </sheets>
  <definedNames/>
  <calcPr/>
  <extLst>
    <ext uri="GoogleSheetsCustomDataVersion2">
      <go:sheetsCustomData xmlns:go="http://customooxmlschemas.google.com/" r:id="rId8" roundtripDataChecksum="Ac7sNmFmkYTeOZwYOfWYxkTwAqSw123sqyREt5gK1QE="/>
    </ext>
  </extLst>
</workbook>
</file>

<file path=xl/sharedStrings.xml><?xml version="1.0" encoding="utf-8"?>
<sst xmlns="http://schemas.openxmlformats.org/spreadsheetml/2006/main" count="66" uniqueCount="29">
  <si>
    <t>Exercise 18.3B</t>
  </si>
  <si>
    <t>Question 1</t>
  </si>
  <si>
    <t>Loan Repayment Schedule</t>
  </si>
  <si>
    <t>Loan amount</t>
  </si>
  <si>
    <t>Annual ERoI (months 1–24)</t>
  </si>
  <si>
    <t>Monthly ERoI (months 1–24)</t>
  </si>
  <si>
    <t>Annual ERoI (months 25–36)</t>
  </si>
  <si>
    <t>Monthly ERoI (months 25–36)</t>
  </si>
  <si>
    <t>Repayment (months)</t>
  </si>
  <si>
    <t>Monthly repayment (months 1–24)</t>
  </si>
  <si>
    <t>Monthly repayment (months 25–36)</t>
  </si>
  <si>
    <t>Final repayment</t>
  </si>
  <si>
    <t>Total repayment amount</t>
  </si>
  <si>
    <t>Month</t>
  </si>
  <si>
    <t>Repayment</t>
  </si>
  <si>
    <t>Interest content of repayment</t>
  </si>
  <si>
    <t>Capital content of repayment</t>
  </si>
  <si>
    <t>Loan outstanding</t>
  </si>
  <si>
    <t>Question 2</t>
  </si>
  <si>
    <t>Annual ERoI (months 25–48)</t>
  </si>
  <si>
    <t>Monthly ERoI (months 25–48)</t>
  </si>
  <si>
    <t>Monthly repayment (months 25–48)</t>
  </si>
  <si>
    <t>Question 3</t>
  </si>
  <si>
    <t>Annual ERoI</t>
  </si>
  <si>
    <t xml:space="preserve">Monthly ERoI </t>
  </si>
  <si>
    <t>Monthly repayment (months 1–9)</t>
  </si>
  <si>
    <t>Monthly repayment (months 10–18)</t>
  </si>
  <si>
    <t>Question 4</t>
  </si>
  <si>
    <t xml:space="preserve">Monthly repayment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</si>
</sst>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64" xfId="0" applyFont="1" applyNumberForma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" xfId="0" applyFont="1" applyNumberFormat="1"/>
    <xf borderId="1" fillId="2" fontId="5" numFmtId="164" xfId="0" applyBorder="1" applyFont="1" applyNumberFormat="1"/>
    <xf borderId="2" fillId="2" fontId="5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7" fillId="3" fontId="5" numFmtId="164" xfId="0" applyAlignment="1" applyBorder="1" applyFill="1" applyFont="1" applyNumberFormat="1">
      <alignment horizontal="center"/>
    </xf>
    <xf borderId="8" fillId="0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9" fillId="0" fontId="2" numFmtId="0" xfId="0" applyAlignment="1" applyBorder="1" applyFont="1">
      <alignment horizontal="center"/>
    </xf>
    <xf borderId="10" fillId="0" fontId="5" numFmtId="164" xfId="0" applyAlignment="1" applyBorder="1" applyFont="1" applyNumberFormat="1">
      <alignment horizontal="center"/>
    </xf>
    <xf borderId="11" fillId="0" fontId="5" numFmtId="164" xfId="0" applyAlignment="1" applyBorder="1" applyFont="1" applyNumberFormat="1">
      <alignment horizontal="center"/>
    </xf>
    <xf borderId="1" fillId="2" fontId="5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6200.0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0.048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6">
        <f>(1+D5)^(1/12)-1</f>
        <v>0.003914607631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6">
        <v>0.052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8">
        <v>36.0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9</v>
      </c>
      <c r="C10" s="2"/>
      <c r="D10" s="5">
        <v>184.98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10</v>
      </c>
      <c r="C11" s="2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11</v>
      </c>
      <c r="C12" s="2"/>
      <c r="D12" s="9">
        <f>C53</f>
        <v>184.95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2" t="s">
        <v>12</v>
      </c>
      <c r="C14" s="2"/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0" customHeight="1">
      <c r="A16" s="2"/>
      <c r="B16" s="11" t="s">
        <v>13</v>
      </c>
      <c r="C16" s="12" t="s">
        <v>14</v>
      </c>
      <c r="D16" s="12" t="s">
        <v>15</v>
      </c>
      <c r="E16" s="12" t="s">
        <v>16</v>
      </c>
      <c r="F16" s="13" t="s">
        <v>17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0.0</v>
      </c>
      <c r="C17" s="15"/>
      <c r="D17" s="15"/>
      <c r="E17" s="15"/>
      <c r="F17" s="16">
        <f>D4</f>
        <v>6200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1.0</v>
      </c>
      <c r="C18" s="17">
        <f t="shared" ref="C18:C52" si="1">$D$10</f>
        <v>184.98</v>
      </c>
      <c r="D18" s="17">
        <f t="shared" ref="D18:D53" si="2">ROUND(F17*$D$6,2)</f>
        <v>24.27</v>
      </c>
      <c r="E18" s="17">
        <f t="shared" ref="E18:E53" si="3">C18-D18</f>
        <v>160.71</v>
      </c>
      <c r="F18" s="16">
        <f t="shared" ref="F18:F53" si="4">F17-E18</f>
        <v>6039.29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2.0</v>
      </c>
      <c r="C19" s="17">
        <f t="shared" si="1"/>
        <v>184.98</v>
      </c>
      <c r="D19" s="17">
        <f t="shared" si="2"/>
        <v>23.64</v>
      </c>
      <c r="E19" s="17">
        <f t="shared" si="3"/>
        <v>161.34</v>
      </c>
      <c r="F19" s="16">
        <f t="shared" si="4"/>
        <v>5877.95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3.0</v>
      </c>
      <c r="C20" s="17">
        <f t="shared" si="1"/>
        <v>184.98</v>
      </c>
      <c r="D20" s="17">
        <f t="shared" si="2"/>
        <v>23.01</v>
      </c>
      <c r="E20" s="17">
        <f t="shared" si="3"/>
        <v>161.97</v>
      </c>
      <c r="F20" s="16">
        <f t="shared" si="4"/>
        <v>5715.98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4.0</v>
      </c>
      <c r="C21" s="17">
        <f t="shared" si="1"/>
        <v>184.98</v>
      </c>
      <c r="D21" s="17">
        <f t="shared" si="2"/>
        <v>22.38</v>
      </c>
      <c r="E21" s="17">
        <f t="shared" si="3"/>
        <v>162.6</v>
      </c>
      <c r="F21" s="16">
        <f t="shared" si="4"/>
        <v>5553.38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5.0</v>
      </c>
      <c r="C22" s="17">
        <f t="shared" si="1"/>
        <v>184.98</v>
      </c>
      <c r="D22" s="17">
        <f t="shared" si="2"/>
        <v>21.74</v>
      </c>
      <c r="E22" s="17">
        <f t="shared" si="3"/>
        <v>163.24</v>
      </c>
      <c r="F22" s="16">
        <f t="shared" si="4"/>
        <v>5390.14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6.0</v>
      </c>
      <c r="C23" s="17">
        <f t="shared" si="1"/>
        <v>184.98</v>
      </c>
      <c r="D23" s="17">
        <f t="shared" si="2"/>
        <v>21.1</v>
      </c>
      <c r="E23" s="17">
        <f t="shared" si="3"/>
        <v>163.88</v>
      </c>
      <c r="F23" s="16">
        <f t="shared" si="4"/>
        <v>5226.26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7.0</v>
      </c>
      <c r="C24" s="17">
        <f t="shared" si="1"/>
        <v>184.98</v>
      </c>
      <c r="D24" s="17">
        <f t="shared" si="2"/>
        <v>20.46</v>
      </c>
      <c r="E24" s="17">
        <f t="shared" si="3"/>
        <v>164.52</v>
      </c>
      <c r="F24" s="16">
        <f t="shared" si="4"/>
        <v>5061.74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8.0</v>
      </c>
      <c r="C25" s="17">
        <f t="shared" si="1"/>
        <v>184.98</v>
      </c>
      <c r="D25" s="17">
        <f t="shared" si="2"/>
        <v>19.81</v>
      </c>
      <c r="E25" s="17">
        <f t="shared" si="3"/>
        <v>165.17</v>
      </c>
      <c r="F25" s="16">
        <f t="shared" si="4"/>
        <v>4896.57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9.0</v>
      </c>
      <c r="C26" s="17">
        <f t="shared" si="1"/>
        <v>184.98</v>
      </c>
      <c r="D26" s="17">
        <f t="shared" si="2"/>
        <v>19.17</v>
      </c>
      <c r="E26" s="17">
        <f t="shared" si="3"/>
        <v>165.81</v>
      </c>
      <c r="F26" s="16">
        <f t="shared" si="4"/>
        <v>4730.76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10.0</v>
      </c>
      <c r="C27" s="17">
        <f t="shared" si="1"/>
        <v>184.98</v>
      </c>
      <c r="D27" s="17">
        <f t="shared" si="2"/>
        <v>18.52</v>
      </c>
      <c r="E27" s="17">
        <f t="shared" si="3"/>
        <v>166.46</v>
      </c>
      <c r="F27" s="16">
        <f t="shared" si="4"/>
        <v>4564.3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11.0</v>
      </c>
      <c r="C28" s="17">
        <f t="shared" si="1"/>
        <v>184.98</v>
      </c>
      <c r="D28" s="17">
        <f t="shared" si="2"/>
        <v>17.87</v>
      </c>
      <c r="E28" s="17">
        <f t="shared" si="3"/>
        <v>167.11</v>
      </c>
      <c r="F28" s="16">
        <f t="shared" si="4"/>
        <v>4397.19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12.0</v>
      </c>
      <c r="C29" s="17">
        <f t="shared" si="1"/>
        <v>184.98</v>
      </c>
      <c r="D29" s="17">
        <f t="shared" si="2"/>
        <v>17.21</v>
      </c>
      <c r="E29" s="17">
        <f t="shared" si="3"/>
        <v>167.77</v>
      </c>
      <c r="F29" s="16">
        <f t="shared" si="4"/>
        <v>4229.42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13.0</v>
      </c>
      <c r="C30" s="17">
        <f t="shared" si="1"/>
        <v>184.98</v>
      </c>
      <c r="D30" s="17">
        <f t="shared" si="2"/>
        <v>16.56</v>
      </c>
      <c r="E30" s="17">
        <f t="shared" si="3"/>
        <v>168.42</v>
      </c>
      <c r="F30" s="16">
        <f t="shared" si="4"/>
        <v>4061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14.0</v>
      </c>
      <c r="C31" s="17">
        <f t="shared" si="1"/>
        <v>184.98</v>
      </c>
      <c r="D31" s="17">
        <f t="shared" si="2"/>
        <v>15.9</v>
      </c>
      <c r="E31" s="17">
        <f t="shared" si="3"/>
        <v>169.08</v>
      </c>
      <c r="F31" s="16">
        <f t="shared" si="4"/>
        <v>3891.92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15.0</v>
      </c>
      <c r="C32" s="17">
        <f t="shared" si="1"/>
        <v>184.98</v>
      </c>
      <c r="D32" s="17">
        <f t="shared" si="2"/>
        <v>15.24</v>
      </c>
      <c r="E32" s="17">
        <f t="shared" si="3"/>
        <v>169.74</v>
      </c>
      <c r="F32" s="16">
        <f t="shared" si="4"/>
        <v>3722.18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16.0</v>
      </c>
      <c r="C33" s="17">
        <f t="shared" si="1"/>
        <v>184.98</v>
      </c>
      <c r="D33" s="17">
        <f t="shared" si="2"/>
        <v>14.57</v>
      </c>
      <c r="E33" s="17">
        <f t="shared" si="3"/>
        <v>170.41</v>
      </c>
      <c r="F33" s="16">
        <f t="shared" si="4"/>
        <v>3551.77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17.0</v>
      </c>
      <c r="C34" s="17">
        <f t="shared" si="1"/>
        <v>184.98</v>
      </c>
      <c r="D34" s="17">
        <f t="shared" si="2"/>
        <v>13.9</v>
      </c>
      <c r="E34" s="17">
        <f t="shared" si="3"/>
        <v>171.08</v>
      </c>
      <c r="F34" s="16">
        <f t="shared" si="4"/>
        <v>3380.69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18.0</v>
      </c>
      <c r="C35" s="17">
        <f t="shared" si="1"/>
        <v>184.98</v>
      </c>
      <c r="D35" s="17">
        <f t="shared" si="2"/>
        <v>13.23</v>
      </c>
      <c r="E35" s="17">
        <f t="shared" si="3"/>
        <v>171.75</v>
      </c>
      <c r="F35" s="16">
        <f t="shared" si="4"/>
        <v>3208.94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19.0</v>
      </c>
      <c r="C36" s="17">
        <f t="shared" si="1"/>
        <v>184.98</v>
      </c>
      <c r="D36" s="17">
        <f t="shared" si="2"/>
        <v>12.56</v>
      </c>
      <c r="E36" s="17">
        <f t="shared" si="3"/>
        <v>172.42</v>
      </c>
      <c r="F36" s="16">
        <f t="shared" si="4"/>
        <v>3036.52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20.0</v>
      </c>
      <c r="C37" s="17">
        <f t="shared" si="1"/>
        <v>184.98</v>
      </c>
      <c r="D37" s="17">
        <f t="shared" si="2"/>
        <v>11.89</v>
      </c>
      <c r="E37" s="17">
        <f t="shared" si="3"/>
        <v>173.09</v>
      </c>
      <c r="F37" s="16">
        <f t="shared" si="4"/>
        <v>2863.43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21.0</v>
      </c>
      <c r="C38" s="17">
        <f t="shared" si="1"/>
        <v>184.98</v>
      </c>
      <c r="D38" s="17">
        <f t="shared" si="2"/>
        <v>11.21</v>
      </c>
      <c r="E38" s="17">
        <f t="shared" si="3"/>
        <v>173.77</v>
      </c>
      <c r="F38" s="16">
        <f t="shared" si="4"/>
        <v>2689.66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22.0</v>
      </c>
      <c r="C39" s="17">
        <f t="shared" si="1"/>
        <v>184.98</v>
      </c>
      <c r="D39" s="17">
        <f t="shared" si="2"/>
        <v>10.53</v>
      </c>
      <c r="E39" s="17">
        <f t="shared" si="3"/>
        <v>174.45</v>
      </c>
      <c r="F39" s="16">
        <f t="shared" si="4"/>
        <v>2515.21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23.0</v>
      </c>
      <c r="C40" s="17">
        <f t="shared" si="1"/>
        <v>184.98</v>
      </c>
      <c r="D40" s="17">
        <f t="shared" si="2"/>
        <v>9.85</v>
      </c>
      <c r="E40" s="17">
        <f t="shared" si="3"/>
        <v>175.13</v>
      </c>
      <c r="F40" s="16">
        <f t="shared" si="4"/>
        <v>2340.08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24.0</v>
      </c>
      <c r="C41" s="17">
        <f t="shared" si="1"/>
        <v>184.98</v>
      </c>
      <c r="D41" s="17">
        <f t="shared" si="2"/>
        <v>9.16</v>
      </c>
      <c r="E41" s="17">
        <f t="shared" si="3"/>
        <v>175.82</v>
      </c>
      <c r="F41" s="16">
        <f t="shared" si="4"/>
        <v>2164.26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25.0</v>
      </c>
      <c r="C42" s="17">
        <f t="shared" si="1"/>
        <v>184.98</v>
      </c>
      <c r="D42" s="17">
        <f t="shared" si="2"/>
        <v>8.47</v>
      </c>
      <c r="E42" s="17">
        <f t="shared" si="3"/>
        <v>176.51</v>
      </c>
      <c r="F42" s="16">
        <f t="shared" si="4"/>
        <v>1987.75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26.0</v>
      </c>
      <c r="C43" s="17">
        <f t="shared" si="1"/>
        <v>184.98</v>
      </c>
      <c r="D43" s="17">
        <f t="shared" si="2"/>
        <v>7.78</v>
      </c>
      <c r="E43" s="17">
        <f t="shared" si="3"/>
        <v>177.2</v>
      </c>
      <c r="F43" s="16">
        <f t="shared" si="4"/>
        <v>1810.55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27.0</v>
      </c>
      <c r="C44" s="17">
        <f t="shared" si="1"/>
        <v>184.98</v>
      </c>
      <c r="D44" s="17">
        <f t="shared" si="2"/>
        <v>7.09</v>
      </c>
      <c r="E44" s="17">
        <f t="shared" si="3"/>
        <v>177.89</v>
      </c>
      <c r="F44" s="16">
        <f t="shared" si="4"/>
        <v>1632.66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28.0</v>
      </c>
      <c r="C45" s="17">
        <f t="shared" si="1"/>
        <v>184.98</v>
      </c>
      <c r="D45" s="17">
        <f t="shared" si="2"/>
        <v>6.39</v>
      </c>
      <c r="E45" s="17">
        <f t="shared" si="3"/>
        <v>178.59</v>
      </c>
      <c r="F45" s="16">
        <f t="shared" si="4"/>
        <v>1454.07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29.0</v>
      </c>
      <c r="C46" s="17">
        <f t="shared" si="1"/>
        <v>184.98</v>
      </c>
      <c r="D46" s="17">
        <f t="shared" si="2"/>
        <v>5.69</v>
      </c>
      <c r="E46" s="17">
        <f t="shared" si="3"/>
        <v>179.29</v>
      </c>
      <c r="F46" s="16">
        <f t="shared" si="4"/>
        <v>1274.78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30.0</v>
      </c>
      <c r="C47" s="17">
        <f t="shared" si="1"/>
        <v>184.98</v>
      </c>
      <c r="D47" s="17">
        <f t="shared" si="2"/>
        <v>4.99</v>
      </c>
      <c r="E47" s="17">
        <f t="shared" si="3"/>
        <v>179.99</v>
      </c>
      <c r="F47" s="16">
        <f t="shared" si="4"/>
        <v>1094.79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31.0</v>
      </c>
      <c r="C48" s="17">
        <f t="shared" si="1"/>
        <v>184.98</v>
      </c>
      <c r="D48" s="17">
        <f t="shared" si="2"/>
        <v>4.29</v>
      </c>
      <c r="E48" s="17">
        <f t="shared" si="3"/>
        <v>180.69</v>
      </c>
      <c r="F48" s="16">
        <f t="shared" si="4"/>
        <v>914.1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32.0</v>
      </c>
      <c r="C49" s="17">
        <f t="shared" si="1"/>
        <v>184.98</v>
      </c>
      <c r="D49" s="17">
        <f t="shared" si="2"/>
        <v>3.58</v>
      </c>
      <c r="E49" s="17">
        <f t="shared" si="3"/>
        <v>181.4</v>
      </c>
      <c r="F49" s="16">
        <f t="shared" si="4"/>
        <v>732.7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4">
        <v>33.0</v>
      </c>
      <c r="C50" s="17">
        <f t="shared" si="1"/>
        <v>184.98</v>
      </c>
      <c r="D50" s="17">
        <f t="shared" si="2"/>
        <v>2.87</v>
      </c>
      <c r="E50" s="17">
        <f t="shared" si="3"/>
        <v>182.11</v>
      </c>
      <c r="F50" s="16">
        <f t="shared" si="4"/>
        <v>550.59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4">
        <v>34.0</v>
      </c>
      <c r="C51" s="17">
        <f t="shared" si="1"/>
        <v>184.98</v>
      </c>
      <c r="D51" s="17">
        <f t="shared" si="2"/>
        <v>2.16</v>
      </c>
      <c r="E51" s="17">
        <f t="shared" si="3"/>
        <v>182.82</v>
      </c>
      <c r="F51" s="16">
        <f t="shared" si="4"/>
        <v>367.77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4">
        <v>35.0</v>
      </c>
      <c r="C52" s="17">
        <f t="shared" si="1"/>
        <v>184.98</v>
      </c>
      <c r="D52" s="17">
        <f t="shared" si="2"/>
        <v>1.44</v>
      </c>
      <c r="E52" s="17">
        <f t="shared" si="3"/>
        <v>183.54</v>
      </c>
      <c r="F52" s="16">
        <f t="shared" si="4"/>
        <v>184.23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8">
        <v>36.0</v>
      </c>
      <c r="C53" s="19">
        <v>184.95</v>
      </c>
      <c r="D53" s="19">
        <f t="shared" si="2"/>
        <v>0.72</v>
      </c>
      <c r="E53" s="19">
        <f t="shared" si="3"/>
        <v>184.23</v>
      </c>
      <c r="F53" s="20">
        <f t="shared" si="4"/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9000.0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0.0375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6">
        <f>(1+D5)^(1/12)-1</f>
        <v>0.003072541703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19</v>
      </c>
      <c r="C7" s="2"/>
      <c r="D7" s="6">
        <v>0.03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20</v>
      </c>
      <c r="C8" s="2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8">
        <v>48.0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9</v>
      </c>
      <c r="C10" s="2"/>
      <c r="D10" s="5">
        <v>201.95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21</v>
      </c>
      <c r="C11" s="2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11</v>
      </c>
      <c r="C12" s="2"/>
      <c r="D12" s="9">
        <f>C65</f>
        <v>202.09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2" t="s">
        <v>12</v>
      </c>
      <c r="C14" s="2"/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0" customHeight="1">
      <c r="A16" s="2"/>
      <c r="B16" s="11" t="s">
        <v>13</v>
      </c>
      <c r="C16" s="12" t="s">
        <v>14</v>
      </c>
      <c r="D16" s="12" t="s">
        <v>15</v>
      </c>
      <c r="E16" s="12" t="s">
        <v>16</v>
      </c>
      <c r="F16" s="13" t="s">
        <v>17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0.0</v>
      </c>
      <c r="C17" s="15"/>
      <c r="D17" s="15"/>
      <c r="E17" s="15"/>
      <c r="F17" s="16">
        <f>D4</f>
        <v>9000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1.0</v>
      </c>
      <c r="C18" s="17">
        <f t="shared" ref="C18:C64" si="1">$D$10</f>
        <v>201.95</v>
      </c>
      <c r="D18" s="17">
        <f t="shared" ref="D18:D65" si="2">ROUND(F17*$D$6,2)</f>
        <v>27.65</v>
      </c>
      <c r="E18" s="17">
        <f t="shared" ref="E18:E65" si="3">C18-D18</f>
        <v>174.3</v>
      </c>
      <c r="F18" s="16">
        <f t="shared" ref="F18:F65" si="4">F17-E18</f>
        <v>8825.7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2.0</v>
      </c>
      <c r="C19" s="17">
        <f t="shared" si="1"/>
        <v>201.95</v>
      </c>
      <c r="D19" s="17">
        <f t="shared" si="2"/>
        <v>27.12</v>
      </c>
      <c r="E19" s="17">
        <f t="shared" si="3"/>
        <v>174.83</v>
      </c>
      <c r="F19" s="16">
        <f t="shared" si="4"/>
        <v>8650.87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3.0</v>
      </c>
      <c r="C20" s="17">
        <f t="shared" si="1"/>
        <v>201.95</v>
      </c>
      <c r="D20" s="17">
        <f t="shared" si="2"/>
        <v>26.58</v>
      </c>
      <c r="E20" s="17">
        <f t="shared" si="3"/>
        <v>175.37</v>
      </c>
      <c r="F20" s="16">
        <f t="shared" si="4"/>
        <v>8475.5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4.0</v>
      </c>
      <c r="C21" s="17">
        <f t="shared" si="1"/>
        <v>201.95</v>
      </c>
      <c r="D21" s="17">
        <f t="shared" si="2"/>
        <v>26.04</v>
      </c>
      <c r="E21" s="17">
        <f t="shared" si="3"/>
        <v>175.91</v>
      </c>
      <c r="F21" s="16">
        <f t="shared" si="4"/>
        <v>8299.59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5.0</v>
      </c>
      <c r="C22" s="17">
        <f t="shared" si="1"/>
        <v>201.95</v>
      </c>
      <c r="D22" s="17">
        <f t="shared" si="2"/>
        <v>25.5</v>
      </c>
      <c r="E22" s="17">
        <f t="shared" si="3"/>
        <v>176.45</v>
      </c>
      <c r="F22" s="16">
        <f t="shared" si="4"/>
        <v>8123.14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6.0</v>
      </c>
      <c r="C23" s="17">
        <f t="shared" si="1"/>
        <v>201.95</v>
      </c>
      <c r="D23" s="17">
        <f t="shared" si="2"/>
        <v>24.96</v>
      </c>
      <c r="E23" s="17">
        <f t="shared" si="3"/>
        <v>176.99</v>
      </c>
      <c r="F23" s="16">
        <f t="shared" si="4"/>
        <v>7946.15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7.0</v>
      </c>
      <c r="C24" s="17">
        <f t="shared" si="1"/>
        <v>201.95</v>
      </c>
      <c r="D24" s="17">
        <f t="shared" si="2"/>
        <v>24.41</v>
      </c>
      <c r="E24" s="17">
        <f t="shared" si="3"/>
        <v>177.54</v>
      </c>
      <c r="F24" s="16">
        <f t="shared" si="4"/>
        <v>7768.61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8.0</v>
      </c>
      <c r="C25" s="17">
        <f t="shared" si="1"/>
        <v>201.95</v>
      </c>
      <c r="D25" s="17">
        <f t="shared" si="2"/>
        <v>23.87</v>
      </c>
      <c r="E25" s="17">
        <f t="shared" si="3"/>
        <v>178.08</v>
      </c>
      <c r="F25" s="16">
        <f t="shared" si="4"/>
        <v>7590.53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9.0</v>
      </c>
      <c r="C26" s="17">
        <f t="shared" si="1"/>
        <v>201.95</v>
      </c>
      <c r="D26" s="17">
        <f t="shared" si="2"/>
        <v>23.32</v>
      </c>
      <c r="E26" s="17">
        <f t="shared" si="3"/>
        <v>178.63</v>
      </c>
      <c r="F26" s="16">
        <f t="shared" si="4"/>
        <v>7411.9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10.0</v>
      </c>
      <c r="C27" s="17">
        <f t="shared" si="1"/>
        <v>201.95</v>
      </c>
      <c r="D27" s="17">
        <f t="shared" si="2"/>
        <v>22.77</v>
      </c>
      <c r="E27" s="17">
        <f t="shared" si="3"/>
        <v>179.18</v>
      </c>
      <c r="F27" s="16">
        <f t="shared" si="4"/>
        <v>7232.72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11.0</v>
      </c>
      <c r="C28" s="17">
        <f t="shared" si="1"/>
        <v>201.95</v>
      </c>
      <c r="D28" s="17">
        <f t="shared" si="2"/>
        <v>22.22</v>
      </c>
      <c r="E28" s="17">
        <f t="shared" si="3"/>
        <v>179.73</v>
      </c>
      <c r="F28" s="16">
        <f t="shared" si="4"/>
        <v>7052.99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12.0</v>
      </c>
      <c r="C29" s="17">
        <f t="shared" si="1"/>
        <v>201.95</v>
      </c>
      <c r="D29" s="17">
        <f t="shared" si="2"/>
        <v>21.67</v>
      </c>
      <c r="E29" s="17">
        <f t="shared" si="3"/>
        <v>180.28</v>
      </c>
      <c r="F29" s="16">
        <f t="shared" si="4"/>
        <v>6872.71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13.0</v>
      </c>
      <c r="C30" s="17">
        <f t="shared" si="1"/>
        <v>201.95</v>
      </c>
      <c r="D30" s="17">
        <f t="shared" si="2"/>
        <v>21.12</v>
      </c>
      <c r="E30" s="17">
        <f t="shared" si="3"/>
        <v>180.83</v>
      </c>
      <c r="F30" s="16">
        <f t="shared" si="4"/>
        <v>6691.88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14.0</v>
      </c>
      <c r="C31" s="17">
        <f t="shared" si="1"/>
        <v>201.95</v>
      </c>
      <c r="D31" s="17">
        <f t="shared" si="2"/>
        <v>20.56</v>
      </c>
      <c r="E31" s="17">
        <f t="shared" si="3"/>
        <v>181.39</v>
      </c>
      <c r="F31" s="16">
        <f t="shared" si="4"/>
        <v>6510.49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15.0</v>
      </c>
      <c r="C32" s="17">
        <f t="shared" si="1"/>
        <v>201.95</v>
      </c>
      <c r="D32" s="17">
        <f t="shared" si="2"/>
        <v>20</v>
      </c>
      <c r="E32" s="17">
        <f t="shared" si="3"/>
        <v>181.95</v>
      </c>
      <c r="F32" s="16">
        <f t="shared" si="4"/>
        <v>6328.54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16.0</v>
      </c>
      <c r="C33" s="17">
        <f t="shared" si="1"/>
        <v>201.95</v>
      </c>
      <c r="D33" s="17">
        <f t="shared" si="2"/>
        <v>19.44</v>
      </c>
      <c r="E33" s="17">
        <f t="shared" si="3"/>
        <v>182.51</v>
      </c>
      <c r="F33" s="16">
        <f t="shared" si="4"/>
        <v>6146.03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17.0</v>
      </c>
      <c r="C34" s="17">
        <f t="shared" si="1"/>
        <v>201.95</v>
      </c>
      <c r="D34" s="17">
        <f t="shared" si="2"/>
        <v>18.88</v>
      </c>
      <c r="E34" s="17">
        <f t="shared" si="3"/>
        <v>183.07</v>
      </c>
      <c r="F34" s="16">
        <f t="shared" si="4"/>
        <v>5962.96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18.0</v>
      </c>
      <c r="C35" s="17">
        <f t="shared" si="1"/>
        <v>201.95</v>
      </c>
      <c r="D35" s="17">
        <f t="shared" si="2"/>
        <v>18.32</v>
      </c>
      <c r="E35" s="17">
        <f t="shared" si="3"/>
        <v>183.63</v>
      </c>
      <c r="F35" s="16">
        <f t="shared" si="4"/>
        <v>5779.33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19.0</v>
      </c>
      <c r="C36" s="17">
        <f t="shared" si="1"/>
        <v>201.95</v>
      </c>
      <c r="D36" s="17">
        <f t="shared" si="2"/>
        <v>17.76</v>
      </c>
      <c r="E36" s="17">
        <f t="shared" si="3"/>
        <v>184.19</v>
      </c>
      <c r="F36" s="16">
        <f t="shared" si="4"/>
        <v>5595.14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20.0</v>
      </c>
      <c r="C37" s="17">
        <f t="shared" si="1"/>
        <v>201.95</v>
      </c>
      <c r="D37" s="17">
        <f t="shared" si="2"/>
        <v>17.19</v>
      </c>
      <c r="E37" s="17">
        <f t="shared" si="3"/>
        <v>184.76</v>
      </c>
      <c r="F37" s="16">
        <f t="shared" si="4"/>
        <v>5410.38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21.0</v>
      </c>
      <c r="C38" s="17">
        <f t="shared" si="1"/>
        <v>201.95</v>
      </c>
      <c r="D38" s="17">
        <f t="shared" si="2"/>
        <v>16.62</v>
      </c>
      <c r="E38" s="17">
        <f t="shared" si="3"/>
        <v>185.33</v>
      </c>
      <c r="F38" s="16">
        <f t="shared" si="4"/>
        <v>5225.05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22.0</v>
      </c>
      <c r="C39" s="17">
        <f t="shared" si="1"/>
        <v>201.95</v>
      </c>
      <c r="D39" s="17">
        <f t="shared" si="2"/>
        <v>16.05</v>
      </c>
      <c r="E39" s="17">
        <f t="shared" si="3"/>
        <v>185.9</v>
      </c>
      <c r="F39" s="16">
        <f t="shared" si="4"/>
        <v>5039.15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23.0</v>
      </c>
      <c r="C40" s="17">
        <f t="shared" si="1"/>
        <v>201.95</v>
      </c>
      <c r="D40" s="17">
        <f t="shared" si="2"/>
        <v>15.48</v>
      </c>
      <c r="E40" s="17">
        <f t="shared" si="3"/>
        <v>186.47</v>
      </c>
      <c r="F40" s="16">
        <f t="shared" si="4"/>
        <v>4852.68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24.0</v>
      </c>
      <c r="C41" s="17">
        <f t="shared" si="1"/>
        <v>201.95</v>
      </c>
      <c r="D41" s="17">
        <f t="shared" si="2"/>
        <v>14.91</v>
      </c>
      <c r="E41" s="17">
        <f t="shared" si="3"/>
        <v>187.04</v>
      </c>
      <c r="F41" s="16">
        <f t="shared" si="4"/>
        <v>4665.64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25.0</v>
      </c>
      <c r="C42" s="17">
        <f t="shared" si="1"/>
        <v>201.95</v>
      </c>
      <c r="D42" s="17">
        <f t="shared" si="2"/>
        <v>14.34</v>
      </c>
      <c r="E42" s="17">
        <f t="shared" si="3"/>
        <v>187.61</v>
      </c>
      <c r="F42" s="16">
        <f t="shared" si="4"/>
        <v>4478.03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26.0</v>
      </c>
      <c r="C43" s="17">
        <f t="shared" si="1"/>
        <v>201.95</v>
      </c>
      <c r="D43" s="17">
        <f t="shared" si="2"/>
        <v>13.76</v>
      </c>
      <c r="E43" s="17">
        <f t="shared" si="3"/>
        <v>188.19</v>
      </c>
      <c r="F43" s="16">
        <f t="shared" si="4"/>
        <v>4289.84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27.0</v>
      </c>
      <c r="C44" s="17">
        <f t="shared" si="1"/>
        <v>201.95</v>
      </c>
      <c r="D44" s="17">
        <f t="shared" si="2"/>
        <v>13.18</v>
      </c>
      <c r="E44" s="17">
        <f t="shared" si="3"/>
        <v>188.77</v>
      </c>
      <c r="F44" s="16">
        <f t="shared" si="4"/>
        <v>4101.07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28.0</v>
      </c>
      <c r="C45" s="17">
        <f t="shared" si="1"/>
        <v>201.95</v>
      </c>
      <c r="D45" s="17">
        <f t="shared" si="2"/>
        <v>12.6</v>
      </c>
      <c r="E45" s="17">
        <f t="shared" si="3"/>
        <v>189.35</v>
      </c>
      <c r="F45" s="16">
        <f t="shared" si="4"/>
        <v>3911.72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29.0</v>
      </c>
      <c r="C46" s="17">
        <f t="shared" si="1"/>
        <v>201.95</v>
      </c>
      <c r="D46" s="17">
        <f t="shared" si="2"/>
        <v>12.02</v>
      </c>
      <c r="E46" s="17">
        <f t="shared" si="3"/>
        <v>189.93</v>
      </c>
      <c r="F46" s="16">
        <f t="shared" si="4"/>
        <v>3721.79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30.0</v>
      </c>
      <c r="C47" s="17">
        <f t="shared" si="1"/>
        <v>201.95</v>
      </c>
      <c r="D47" s="17">
        <f t="shared" si="2"/>
        <v>11.44</v>
      </c>
      <c r="E47" s="17">
        <f t="shared" si="3"/>
        <v>190.51</v>
      </c>
      <c r="F47" s="16">
        <f t="shared" si="4"/>
        <v>3531.28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31.0</v>
      </c>
      <c r="C48" s="17">
        <f t="shared" si="1"/>
        <v>201.95</v>
      </c>
      <c r="D48" s="17">
        <f t="shared" si="2"/>
        <v>10.85</v>
      </c>
      <c r="E48" s="17">
        <f t="shared" si="3"/>
        <v>191.1</v>
      </c>
      <c r="F48" s="16">
        <f t="shared" si="4"/>
        <v>3340.18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32.0</v>
      </c>
      <c r="C49" s="17">
        <f t="shared" si="1"/>
        <v>201.95</v>
      </c>
      <c r="D49" s="17">
        <f t="shared" si="2"/>
        <v>10.26</v>
      </c>
      <c r="E49" s="17">
        <f t="shared" si="3"/>
        <v>191.69</v>
      </c>
      <c r="F49" s="16">
        <f t="shared" si="4"/>
        <v>3148.49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4">
        <v>33.0</v>
      </c>
      <c r="C50" s="17">
        <f t="shared" si="1"/>
        <v>201.95</v>
      </c>
      <c r="D50" s="17">
        <f t="shared" si="2"/>
        <v>9.67</v>
      </c>
      <c r="E50" s="17">
        <f t="shared" si="3"/>
        <v>192.28</v>
      </c>
      <c r="F50" s="16">
        <f t="shared" si="4"/>
        <v>2956.21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4">
        <v>34.0</v>
      </c>
      <c r="C51" s="17">
        <f t="shared" si="1"/>
        <v>201.95</v>
      </c>
      <c r="D51" s="17">
        <f t="shared" si="2"/>
        <v>9.08</v>
      </c>
      <c r="E51" s="17">
        <f t="shared" si="3"/>
        <v>192.87</v>
      </c>
      <c r="F51" s="16">
        <f t="shared" si="4"/>
        <v>2763.34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4">
        <v>35.0</v>
      </c>
      <c r="C52" s="17">
        <f t="shared" si="1"/>
        <v>201.95</v>
      </c>
      <c r="D52" s="17">
        <f t="shared" si="2"/>
        <v>8.49</v>
      </c>
      <c r="E52" s="17">
        <f t="shared" si="3"/>
        <v>193.46</v>
      </c>
      <c r="F52" s="16">
        <f t="shared" si="4"/>
        <v>2569.88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4">
        <v>36.0</v>
      </c>
      <c r="C53" s="17">
        <f t="shared" si="1"/>
        <v>201.95</v>
      </c>
      <c r="D53" s="17">
        <f t="shared" si="2"/>
        <v>7.9</v>
      </c>
      <c r="E53" s="17">
        <f t="shared" si="3"/>
        <v>194.05</v>
      </c>
      <c r="F53" s="16">
        <f t="shared" si="4"/>
        <v>2375.83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14">
        <v>37.0</v>
      </c>
      <c r="C54" s="17">
        <f t="shared" si="1"/>
        <v>201.95</v>
      </c>
      <c r="D54" s="17">
        <f t="shared" si="2"/>
        <v>7.3</v>
      </c>
      <c r="E54" s="17">
        <f t="shared" si="3"/>
        <v>194.65</v>
      </c>
      <c r="F54" s="16">
        <f t="shared" si="4"/>
        <v>2181.18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4">
        <v>38.0</v>
      </c>
      <c r="C55" s="17">
        <f t="shared" si="1"/>
        <v>201.95</v>
      </c>
      <c r="D55" s="17">
        <f t="shared" si="2"/>
        <v>6.7</v>
      </c>
      <c r="E55" s="17">
        <f t="shared" si="3"/>
        <v>195.25</v>
      </c>
      <c r="F55" s="16">
        <f t="shared" si="4"/>
        <v>1985.93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4">
        <v>39.0</v>
      </c>
      <c r="C56" s="17">
        <f t="shared" si="1"/>
        <v>201.95</v>
      </c>
      <c r="D56" s="17">
        <f t="shared" si="2"/>
        <v>6.1</v>
      </c>
      <c r="E56" s="17">
        <f t="shared" si="3"/>
        <v>195.85</v>
      </c>
      <c r="F56" s="16">
        <f t="shared" si="4"/>
        <v>1790.08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14">
        <v>40.0</v>
      </c>
      <c r="C57" s="17">
        <f t="shared" si="1"/>
        <v>201.95</v>
      </c>
      <c r="D57" s="17">
        <f t="shared" si="2"/>
        <v>5.5</v>
      </c>
      <c r="E57" s="17">
        <f t="shared" si="3"/>
        <v>196.45</v>
      </c>
      <c r="F57" s="16">
        <f t="shared" si="4"/>
        <v>1593.63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14">
        <v>41.0</v>
      </c>
      <c r="C58" s="17">
        <f t="shared" si="1"/>
        <v>201.95</v>
      </c>
      <c r="D58" s="17">
        <f t="shared" si="2"/>
        <v>4.9</v>
      </c>
      <c r="E58" s="17">
        <f t="shared" si="3"/>
        <v>197.05</v>
      </c>
      <c r="F58" s="16">
        <f t="shared" si="4"/>
        <v>1396.58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14">
        <v>42.0</v>
      </c>
      <c r="C59" s="17">
        <f t="shared" si="1"/>
        <v>201.95</v>
      </c>
      <c r="D59" s="17">
        <f t="shared" si="2"/>
        <v>4.29</v>
      </c>
      <c r="E59" s="17">
        <f t="shared" si="3"/>
        <v>197.66</v>
      </c>
      <c r="F59" s="16">
        <f t="shared" si="4"/>
        <v>1198.92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14">
        <v>43.0</v>
      </c>
      <c r="C60" s="17">
        <f t="shared" si="1"/>
        <v>201.95</v>
      </c>
      <c r="D60" s="17">
        <f t="shared" si="2"/>
        <v>3.68</v>
      </c>
      <c r="E60" s="17">
        <f t="shared" si="3"/>
        <v>198.27</v>
      </c>
      <c r="F60" s="16">
        <f t="shared" si="4"/>
        <v>1000.65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14">
        <v>44.0</v>
      </c>
      <c r="C61" s="17">
        <f t="shared" si="1"/>
        <v>201.95</v>
      </c>
      <c r="D61" s="17">
        <f t="shared" si="2"/>
        <v>3.07</v>
      </c>
      <c r="E61" s="17">
        <f t="shared" si="3"/>
        <v>198.88</v>
      </c>
      <c r="F61" s="16">
        <f t="shared" si="4"/>
        <v>801.77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14">
        <v>45.0</v>
      </c>
      <c r="C62" s="17">
        <f t="shared" si="1"/>
        <v>201.95</v>
      </c>
      <c r="D62" s="17">
        <f t="shared" si="2"/>
        <v>2.46</v>
      </c>
      <c r="E62" s="17">
        <f t="shared" si="3"/>
        <v>199.49</v>
      </c>
      <c r="F62" s="16">
        <f t="shared" si="4"/>
        <v>602.28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14">
        <v>46.0</v>
      </c>
      <c r="C63" s="17">
        <f t="shared" si="1"/>
        <v>201.95</v>
      </c>
      <c r="D63" s="17">
        <f t="shared" si="2"/>
        <v>1.85</v>
      </c>
      <c r="E63" s="17">
        <f t="shared" si="3"/>
        <v>200.1</v>
      </c>
      <c r="F63" s="16">
        <f t="shared" si="4"/>
        <v>402.18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14">
        <v>47.0</v>
      </c>
      <c r="C64" s="17">
        <f t="shared" si="1"/>
        <v>201.95</v>
      </c>
      <c r="D64" s="17">
        <f t="shared" si="2"/>
        <v>1.24</v>
      </c>
      <c r="E64" s="17">
        <f t="shared" si="3"/>
        <v>200.71</v>
      </c>
      <c r="F64" s="16">
        <f t="shared" si="4"/>
        <v>201.47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18">
        <v>48.0</v>
      </c>
      <c r="C65" s="19">
        <v>202.09</v>
      </c>
      <c r="D65" s="19">
        <f t="shared" si="2"/>
        <v>0.62</v>
      </c>
      <c r="E65" s="19">
        <f t="shared" si="3"/>
        <v>201.47</v>
      </c>
      <c r="F65" s="20">
        <f t="shared" si="4"/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2250.0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23</v>
      </c>
      <c r="C5" s="2"/>
      <c r="D5" s="6">
        <v>0.088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24</v>
      </c>
      <c r="C6" s="2"/>
      <c r="D6" s="6">
        <f>(1+D5)^(1/12)-1</f>
        <v>0.007053186411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8</v>
      </c>
      <c r="C7" s="2"/>
      <c r="D7" s="21">
        <v>12.0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25</v>
      </c>
      <c r="C8" s="2"/>
      <c r="D8" s="5">
        <v>196.21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26</v>
      </c>
      <c r="C9" s="2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11</v>
      </c>
      <c r="C10" s="2"/>
      <c r="D10" s="9">
        <f>C27</f>
        <v>196.18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12</v>
      </c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0" customHeight="1">
      <c r="A14" s="2"/>
      <c r="B14" s="11" t="s">
        <v>13</v>
      </c>
      <c r="C14" s="12" t="s">
        <v>14</v>
      </c>
      <c r="D14" s="12" t="s">
        <v>15</v>
      </c>
      <c r="E14" s="12" t="s">
        <v>16</v>
      </c>
      <c r="F14" s="13" t="s">
        <v>17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0.0</v>
      </c>
      <c r="C15" s="15"/>
      <c r="D15" s="15"/>
      <c r="E15" s="15"/>
      <c r="F15" s="16">
        <f>D4</f>
        <v>2250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1.0</v>
      </c>
      <c r="C16" s="17">
        <f t="shared" ref="C16:C26" si="1">$D$8</f>
        <v>196.21</v>
      </c>
      <c r="D16" s="17">
        <f t="shared" ref="D16:D27" si="2">ROUND(F15*$D$6,2)</f>
        <v>15.87</v>
      </c>
      <c r="E16" s="17">
        <f t="shared" ref="E16:E27" si="3">C16-D16</f>
        <v>180.34</v>
      </c>
      <c r="F16" s="16">
        <f t="shared" ref="F16:F27" si="4">F15-E16</f>
        <v>2069.66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2.0</v>
      </c>
      <c r="C17" s="17">
        <f t="shared" si="1"/>
        <v>196.21</v>
      </c>
      <c r="D17" s="17">
        <f t="shared" si="2"/>
        <v>14.6</v>
      </c>
      <c r="E17" s="17">
        <f t="shared" si="3"/>
        <v>181.61</v>
      </c>
      <c r="F17" s="16">
        <f t="shared" si="4"/>
        <v>1888.05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3.0</v>
      </c>
      <c r="C18" s="17">
        <f t="shared" si="1"/>
        <v>196.21</v>
      </c>
      <c r="D18" s="17">
        <f t="shared" si="2"/>
        <v>13.32</v>
      </c>
      <c r="E18" s="17">
        <f t="shared" si="3"/>
        <v>182.89</v>
      </c>
      <c r="F18" s="16">
        <f t="shared" si="4"/>
        <v>1705.16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4.0</v>
      </c>
      <c r="C19" s="17">
        <f t="shared" si="1"/>
        <v>196.21</v>
      </c>
      <c r="D19" s="17">
        <f t="shared" si="2"/>
        <v>12.03</v>
      </c>
      <c r="E19" s="17">
        <f t="shared" si="3"/>
        <v>184.18</v>
      </c>
      <c r="F19" s="16">
        <f t="shared" si="4"/>
        <v>1520.98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5.0</v>
      </c>
      <c r="C20" s="17">
        <f t="shared" si="1"/>
        <v>196.21</v>
      </c>
      <c r="D20" s="17">
        <f t="shared" si="2"/>
        <v>10.73</v>
      </c>
      <c r="E20" s="17">
        <f t="shared" si="3"/>
        <v>185.48</v>
      </c>
      <c r="F20" s="16">
        <f t="shared" si="4"/>
        <v>1335.5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6.0</v>
      </c>
      <c r="C21" s="17">
        <f t="shared" si="1"/>
        <v>196.21</v>
      </c>
      <c r="D21" s="17">
        <f t="shared" si="2"/>
        <v>9.42</v>
      </c>
      <c r="E21" s="17">
        <f t="shared" si="3"/>
        <v>186.79</v>
      </c>
      <c r="F21" s="16">
        <f t="shared" si="4"/>
        <v>1148.71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7.0</v>
      </c>
      <c r="C22" s="17">
        <f t="shared" si="1"/>
        <v>196.21</v>
      </c>
      <c r="D22" s="17">
        <f t="shared" si="2"/>
        <v>8.1</v>
      </c>
      <c r="E22" s="17">
        <f t="shared" si="3"/>
        <v>188.11</v>
      </c>
      <c r="F22" s="16">
        <f t="shared" si="4"/>
        <v>960.6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8.0</v>
      </c>
      <c r="C23" s="17">
        <f t="shared" si="1"/>
        <v>196.21</v>
      </c>
      <c r="D23" s="17">
        <f t="shared" si="2"/>
        <v>6.78</v>
      </c>
      <c r="E23" s="17">
        <f t="shared" si="3"/>
        <v>189.43</v>
      </c>
      <c r="F23" s="16">
        <f t="shared" si="4"/>
        <v>771.17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9.0</v>
      </c>
      <c r="C24" s="17">
        <f t="shared" si="1"/>
        <v>196.21</v>
      </c>
      <c r="D24" s="17">
        <f t="shared" si="2"/>
        <v>5.44</v>
      </c>
      <c r="E24" s="17">
        <f t="shared" si="3"/>
        <v>190.77</v>
      </c>
      <c r="F24" s="16">
        <f t="shared" si="4"/>
        <v>580.4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10.0</v>
      </c>
      <c r="C25" s="17">
        <f t="shared" si="1"/>
        <v>196.21</v>
      </c>
      <c r="D25" s="17">
        <f t="shared" si="2"/>
        <v>4.09</v>
      </c>
      <c r="E25" s="17">
        <f t="shared" si="3"/>
        <v>192.12</v>
      </c>
      <c r="F25" s="16">
        <f t="shared" si="4"/>
        <v>388.28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11.0</v>
      </c>
      <c r="C26" s="17">
        <f t="shared" si="1"/>
        <v>196.21</v>
      </c>
      <c r="D26" s="17">
        <f t="shared" si="2"/>
        <v>2.74</v>
      </c>
      <c r="E26" s="17">
        <f t="shared" si="3"/>
        <v>193.47</v>
      </c>
      <c r="F26" s="16">
        <f t="shared" si="4"/>
        <v>194.81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12.0</v>
      </c>
      <c r="C27" s="17">
        <v>196.18</v>
      </c>
      <c r="D27" s="17">
        <f t="shared" si="2"/>
        <v>1.37</v>
      </c>
      <c r="E27" s="17">
        <f t="shared" si="3"/>
        <v>194.81</v>
      </c>
      <c r="F27" s="16">
        <f t="shared" si="4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3000.0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23</v>
      </c>
      <c r="C5" s="2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24</v>
      </c>
      <c r="C6" s="2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8</v>
      </c>
      <c r="C7" s="2"/>
      <c r="D7" s="8">
        <v>24.0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28</v>
      </c>
      <c r="C8" s="2"/>
      <c r="D8" s="5">
        <v>130.0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12</v>
      </c>
      <c r="C10" s="2"/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0" customHeight="1">
      <c r="A12" s="2"/>
      <c r="B12" s="11" t="s">
        <v>13</v>
      </c>
      <c r="C12" s="12" t="s">
        <v>14</v>
      </c>
      <c r="D12" s="12" t="s">
        <v>15</v>
      </c>
      <c r="E12" s="12" t="s">
        <v>16</v>
      </c>
      <c r="F12" s="13" t="s">
        <v>17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4">
        <v>0.0</v>
      </c>
      <c r="C13" s="15"/>
      <c r="D13" s="15"/>
      <c r="E13" s="15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1.0</v>
      </c>
      <c r="C14" s="17"/>
      <c r="D14" s="17"/>
      <c r="E14" s="17"/>
      <c r="F14" s="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2.0</v>
      </c>
      <c r="C15" s="17"/>
      <c r="D15" s="17"/>
      <c r="E15" s="17"/>
      <c r="F15" s="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3.0</v>
      </c>
      <c r="C16" s="17"/>
      <c r="D16" s="17"/>
      <c r="E16" s="17"/>
      <c r="F16" s="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4.0</v>
      </c>
      <c r="C17" s="17"/>
      <c r="D17" s="17"/>
      <c r="E17" s="17"/>
      <c r="F17" s="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5.0</v>
      </c>
      <c r="C18" s="17"/>
      <c r="D18" s="17"/>
      <c r="E18" s="17"/>
      <c r="F18" s="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6.0</v>
      </c>
      <c r="C19" s="17"/>
      <c r="D19" s="17"/>
      <c r="E19" s="17"/>
      <c r="F19" s="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7.0</v>
      </c>
      <c r="C20" s="17"/>
      <c r="D20" s="17"/>
      <c r="E20" s="17"/>
      <c r="F20" s="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8.0</v>
      </c>
      <c r="C21" s="17"/>
      <c r="D21" s="17"/>
      <c r="E21" s="17"/>
      <c r="F21" s="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9.0</v>
      </c>
      <c r="C22" s="17"/>
      <c r="D22" s="17"/>
      <c r="E22" s="17"/>
      <c r="F22" s="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10.0</v>
      </c>
      <c r="C23" s="17"/>
      <c r="D23" s="17"/>
      <c r="E23" s="17"/>
      <c r="F23" s="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11.0</v>
      </c>
      <c r="C24" s="17"/>
      <c r="D24" s="17"/>
      <c r="E24" s="17"/>
      <c r="F24" s="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12.0</v>
      </c>
      <c r="C25" s="17"/>
      <c r="D25" s="17"/>
      <c r="E25" s="17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13.0</v>
      </c>
      <c r="C26" s="17"/>
      <c r="D26" s="17"/>
      <c r="E26" s="17"/>
      <c r="F26" s="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14.0</v>
      </c>
      <c r="C27" s="17"/>
      <c r="D27" s="17"/>
      <c r="E27" s="17"/>
      <c r="F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15.0</v>
      </c>
      <c r="C28" s="17"/>
      <c r="D28" s="17"/>
      <c r="E28" s="17"/>
      <c r="F28" s="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16.0</v>
      </c>
      <c r="C29" s="17"/>
      <c r="D29" s="17"/>
      <c r="E29" s="17"/>
      <c r="F29" s="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17.0</v>
      </c>
      <c r="C30" s="17"/>
      <c r="D30" s="17"/>
      <c r="E30" s="17"/>
      <c r="F30" s="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18.0</v>
      </c>
      <c r="C31" s="17"/>
      <c r="D31" s="17"/>
      <c r="E31" s="17"/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19.0</v>
      </c>
      <c r="C32" s="17"/>
      <c r="D32" s="17"/>
      <c r="E32" s="17"/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20.0</v>
      </c>
      <c r="C33" s="17"/>
      <c r="D33" s="17"/>
      <c r="E33" s="17"/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21.0</v>
      </c>
      <c r="C34" s="17"/>
      <c r="D34" s="17"/>
      <c r="E34" s="17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22.0</v>
      </c>
      <c r="C35" s="17"/>
      <c r="D35" s="17"/>
      <c r="E35" s="17"/>
      <c r="F35" s="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23.0</v>
      </c>
      <c r="C36" s="17"/>
      <c r="D36" s="17"/>
      <c r="E36" s="17"/>
      <c r="F36" s="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8">
        <v>24.0</v>
      </c>
      <c r="C37" s="19"/>
      <c r="D37" s="19"/>
      <c r="E37" s="19"/>
      <c r="F37" s="2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